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10 BDW\"/>
    </mc:Choice>
  </mc:AlternateContent>
  <xr:revisionPtr revIDLastSave="0" documentId="13_ncr:1_{531D5D03-10EB-4DF2-A062-81E5B36C0DB3}" xr6:coauthVersionLast="47" xr6:coauthVersionMax="47" xr10:uidLastSave="{00000000-0000-0000-0000-000000000000}"/>
  <bookViews>
    <workbookView xWindow="-28920" yWindow="-120" windowWidth="29040" windowHeight="17520" xr2:uid="{BD864EF9-1530-48BF-A7CD-193A062BADBF}"/>
  </bookViews>
  <sheets>
    <sheet name="Guide Risikomanagement" sheetId="4" r:id="rId1"/>
    <sheet name="Risikoliste" sheetId="1" r:id="rId2"/>
    <sheet name="Matrix" sheetId="2" r:id="rId3"/>
    <sheet name="Vorlage-Risiken" sheetId="3" r:id="rId4"/>
    <sheet name="Auswahllisten" sheetId="5" state="hidden" r:id="rId5"/>
  </sheets>
  <definedNames>
    <definedName name="_xlnm.Print_Area" localSheetId="2">Matrix!$B$1:$I$11</definedName>
    <definedName name="_xlnm.Print_Area" localSheetId="1">Risikoliste!$A$1:$H$24</definedName>
    <definedName name="_xlnm.Print_Titles" localSheetId="1">Risikoliste!$4:$4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F1" i="2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5" i="1"/>
  <c r="E21" i="1"/>
  <c r="Y21" i="1" s="1"/>
  <c r="E22" i="1"/>
  <c r="Y22" i="1" s="1"/>
  <c r="E23" i="1"/>
  <c r="Y23" i="1" s="1"/>
  <c r="E24" i="1"/>
  <c r="Y24" i="1" s="1"/>
  <c r="E17" i="1"/>
  <c r="Y17" i="1" s="1"/>
  <c r="E7" i="1"/>
  <c r="Y7" i="1" s="1"/>
  <c r="E14" i="1"/>
  <c r="E18" i="1"/>
  <c r="Z18" i="1" s="1"/>
  <c r="E11" i="1"/>
  <c r="E16" i="1"/>
  <c r="Y16" i="1" s="1"/>
  <c r="E15" i="1"/>
  <c r="Y15" i="1" s="1"/>
  <c r="E5" i="1"/>
  <c r="E8" i="1"/>
  <c r="E6" i="1"/>
  <c r="Y6" i="1" s="1"/>
  <c r="E19" i="1"/>
  <c r="Z19" i="1" s="1"/>
  <c r="E20" i="1"/>
  <c r="E9" i="1"/>
  <c r="Z9" i="1" s="1"/>
  <c r="E13" i="1"/>
  <c r="E12" i="1"/>
  <c r="E10" i="1"/>
  <c r="Y19" i="1" l="1"/>
  <c r="Z15" i="1"/>
  <c r="X20" i="1"/>
  <c r="Y9" i="1"/>
  <c r="Y18" i="1"/>
  <c r="X15" i="1"/>
  <c r="Z23" i="1"/>
  <c r="Z24" i="1"/>
  <c r="Z7" i="1"/>
  <c r="Z22" i="1"/>
  <c r="Z17" i="1"/>
  <c r="Z6" i="1"/>
  <c r="Z21" i="1"/>
  <c r="Z16" i="1"/>
  <c r="X6" i="1"/>
  <c r="X7" i="1"/>
  <c r="X13" i="1"/>
  <c r="W5" i="1"/>
  <c r="X22" i="1"/>
  <c r="X16" i="1"/>
  <c r="X5" i="1"/>
  <c r="X18" i="1"/>
  <c r="X10" i="1"/>
  <c r="X14" i="1"/>
  <c r="X9" i="1"/>
  <c r="X8" i="1"/>
  <c r="W9" i="1"/>
  <c r="W17" i="1"/>
  <c r="X12" i="1"/>
  <c r="X11" i="1"/>
  <c r="W8" i="1"/>
  <c r="Y8" i="1" s="1"/>
  <c r="X17" i="1"/>
  <c r="X21" i="1"/>
  <c r="W24" i="1"/>
  <c r="W16" i="1"/>
  <c r="W23" i="1"/>
  <c r="W15" i="1"/>
  <c r="W7" i="1"/>
  <c r="X19" i="1"/>
  <c r="W22" i="1"/>
  <c r="W6" i="1"/>
  <c r="W21" i="1"/>
  <c r="W13" i="1"/>
  <c r="Z13" i="1" s="1"/>
  <c r="W14" i="1"/>
  <c r="Y14" i="1" s="1"/>
  <c r="W12" i="1"/>
  <c r="X24" i="1"/>
  <c r="W20" i="1"/>
  <c r="Z20" i="1" s="1"/>
  <c r="W19" i="1"/>
  <c r="W11" i="1"/>
  <c r="X23" i="1"/>
  <c r="W18" i="1"/>
  <c r="W10" i="1"/>
  <c r="Y20" i="1" l="1"/>
  <c r="Z8" i="1"/>
  <c r="Y11" i="1"/>
  <c r="Z11" i="1"/>
  <c r="Z14" i="1"/>
  <c r="Y5" i="1"/>
  <c r="Z5" i="1"/>
  <c r="Y12" i="1"/>
  <c r="Z12" i="1"/>
  <c r="Y13" i="1"/>
  <c r="Y10" i="1"/>
  <c r="Z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Naegeli Hans [Rutishauser-DiVino SA]</author>
  </authors>
  <commentList>
    <comment ref="C4" authorId="0" shapeId="0" xr:uid="{9AC775C7-88CC-4FFF-95CB-C79995D3E059}">
      <text>
        <r>
          <rPr>
            <b/>
            <sz val="9"/>
            <color indexed="81"/>
            <rFont val="Segoe UI"/>
            <charset val="1"/>
          </rPr>
          <t>1 = sehr selten (100 Jahre)
2 = alle 10 Jahre
3 = jedes Jahr
4 = monatlich
5 = täglich</t>
        </r>
      </text>
    </comment>
    <comment ref="D4" authorId="0" shapeId="0" xr:uid="{41FDE13D-898E-4E94-9A1F-D85F77DE2028}">
      <text>
        <r>
          <rPr>
            <b/>
            <sz val="9"/>
            <color indexed="81"/>
            <rFont val="Segoe UI"/>
            <charset val="1"/>
          </rPr>
          <t>1 = nicht spürbar
2 = leicht spürbar
3 = gut spürbar
4 = kritisch
5 = existenzbedrohend</t>
        </r>
      </text>
    </comment>
  </commentList>
</comments>
</file>

<file path=xl/sharedStrings.xml><?xml version="1.0" encoding="utf-8"?>
<sst xmlns="http://schemas.openxmlformats.org/spreadsheetml/2006/main" count="223" uniqueCount="170">
  <si>
    <t>R01</t>
  </si>
  <si>
    <t>R02</t>
  </si>
  <si>
    <t>R03</t>
  </si>
  <si>
    <t>R04</t>
  </si>
  <si>
    <t>R05</t>
  </si>
  <si>
    <t>R06</t>
  </si>
  <si>
    <t>R07</t>
  </si>
  <si>
    <t>R08</t>
  </si>
  <si>
    <t>R09</t>
  </si>
  <si>
    <t>R10</t>
  </si>
  <si>
    <t>R11</t>
  </si>
  <si>
    <t>R12</t>
  </si>
  <si>
    <t>R13</t>
  </si>
  <si>
    <t>R14</t>
  </si>
  <si>
    <t>R15</t>
  </si>
  <si>
    <t>R16</t>
  </si>
  <si>
    <t>RC</t>
  </si>
  <si>
    <t>Risiko Beschreibung</t>
  </si>
  <si>
    <t>Schadenspotenzial</t>
  </si>
  <si>
    <t>Risikobeispiele</t>
  </si>
  <si>
    <t>Risiko-Kategorie</t>
  </si>
  <si>
    <t>Klimawandel: Steigende Temperaturen können die Qualität der Trauben beeinflussen und traditionelle Rebsorten gefährden.</t>
  </si>
  <si>
    <t>Frost: Spätfröste im Frühjahr können junge Triebe und Blüten zerstören, was zu erheblichen Ernteausfällen führt.</t>
  </si>
  <si>
    <t>Hagel: Starke Hagelschauer können die Reben schwer beschädigen und Ernteverluste verursachen.</t>
  </si>
  <si>
    <t>Extremwetterereignisse: Stürme oder unvorhersehbare Wetterlagen können Reben beschädigen und die Ernte erschweren.</t>
  </si>
  <si>
    <t>Klima und Wetter</t>
  </si>
  <si>
    <t>Schädlings- und Krankheitsbefall</t>
  </si>
  <si>
    <t>Neue invasive Arten: Mit dem Klimawandel und globalem Handel kommen neue Schädlinge und Krankheiten in die Schweiz.</t>
  </si>
  <si>
    <t>Schwankende Nachfrage: Änderungen im Konsumverhalten oder wirtschaftliche Krisen können die Nachfrage nach Schweizer Weinen beeinflussen.</t>
  </si>
  <si>
    <t>Wirtschaftliche Risiken</t>
  </si>
  <si>
    <t>R17</t>
  </si>
  <si>
    <t>R18</t>
  </si>
  <si>
    <t>R19</t>
  </si>
  <si>
    <t>R20</t>
  </si>
  <si>
    <t>Eintretens-wahrscheinlichkeit</t>
  </si>
  <si>
    <t>Risiko-Matrix</t>
  </si>
  <si>
    <t/>
  </si>
  <si>
    <t>Weinbaubetrieb XYZ</t>
  </si>
  <si>
    <t>Eintretenswahrscheinlichkeit</t>
  </si>
  <si>
    <t>Kommentare:</t>
  </si>
  <si>
    <t>Risiko-
produkt</t>
  </si>
  <si>
    <t>1.</t>
  </si>
  <si>
    <t>Risikoevaluation</t>
  </si>
  <si>
    <t>-</t>
  </si>
  <si>
    <t>Externe Umfeldanalyse: Untersuchung aller externen Einflussfaktoren, die sich auf die Erreichung der Unternehmensziele auswirken können</t>
  </si>
  <si>
    <t>Hauptaspekte des Risikomanagements</t>
  </si>
  <si>
    <t>1.2.1</t>
  </si>
  <si>
    <t>1.2</t>
  </si>
  <si>
    <t>1.2.2</t>
  </si>
  <si>
    <t>Anwendung der Risiko-Matrix</t>
  </si>
  <si>
    <t>1 = unwahrscheinlich - alle 100 Jahre</t>
  </si>
  <si>
    <t>2 = selten - alle 10 Jahre</t>
  </si>
  <si>
    <t>3 = gelegentlich - jedes Jahr</t>
  </si>
  <si>
    <t>4 = regelmässig - monatlich</t>
  </si>
  <si>
    <t>5 = häufig - täglich</t>
  </si>
  <si>
    <t>Einschätzung der Eintretenswahrscheinlichkeit für ein identifiziertes Risiko</t>
  </si>
  <si>
    <t>Einschätzung des Schadenspotenzials für ein identifiziertes Risiko</t>
  </si>
  <si>
    <t>1 = nicht spürbar - kein Schaden</t>
  </si>
  <si>
    <t>2 = leicht spürbar - geringe Auswirkungen</t>
  </si>
  <si>
    <t>3 = gut spürbar - erkennbare Auswirkungen bzw. leichte Störungen</t>
  </si>
  <si>
    <t>4 = kritisch - grosse Auswirkungen bzw. deutliche Störung</t>
  </si>
  <si>
    <t>5 = existenzbedrohend</t>
  </si>
  <si>
    <t>a)</t>
  </si>
  <si>
    <t>b)</t>
  </si>
  <si>
    <t>Risikoidentifikation</t>
  </si>
  <si>
    <t>1.1</t>
  </si>
  <si>
    <t>Potenzielle Risiken festhalten und dokumentieren</t>
  </si>
  <si>
    <t xml:space="preserve">Aufnahme Risiken und Chancen (beispielsweise in ein Risiko- und Chanceninventar) für die erste Bewertung. Dies dient zur Grundlage für alle weiteren Prozesse </t>
  </si>
  <si>
    <t>Unterteilung der Risiken in:</t>
  </si>
  <si>
    <t xml:space="preserve">bottom-up-Ansatz </t>
  </si>
  <si>
    <t>top-down-Ansatz</t>
  </si>
  <si>
    <t>Operative Risiken</t>
  </si>
  <si>
    <t>Strategische Risiken</t>
  </si>
  <si>
    <t>Finanzielle Risiken: Marktrisiken, Kreditrisiken, Versicherungsrisiken, Operationelle Risiken</t>
  </si>
  <si>
    <t>Abbildung 1: Die Phasen des Risikomanagement-Prozesses</t>
  </si>
  <si>
    <t>Risikoanalyse des internen Umfeldes: Berücksichtigung aller organisationsinternen Einflussfaktoren, welche einen Effekt auf die Erreichung des Unternehmenszieles haben können</t>
  </si>
  <si>
    <t>Möglichkeit zur Visualisierung und Bewertung der identifizierten Risiken</t>
  </si>
  <si>
    <t>Darstellung in einer zweidimensionalen Matrix, welche qualitative sowie quantitative Kriterien beinhaltet</t>
  </si>
  <si>
    <t>Risiken werden analog zu ihrer Beurteilung in der Risk Mapp eingetragen</t>
  </si>
  <si>
    <t>Basierend auf der Positionierung können die notwendigen Risikomanagementstrate-gien für die einzelnen Risiken hergeleitet werden.</t>
  </si>
  <si>
    <t>Risiken werden basierend auf ihrer Eintrittswahrscheinlichkeit sowie ihres Schadenausmasses beurteilt (beispielsweise mit Hilfe einer Skala von 1-5)</t>
  </si>
  <si>
    <t>c)</t>
  </si>
  <si>
    <t>Erfassung der Risiken in der Risikoliste</t>
  </si>
  <si>
    <t>d)</t>
  </si>
  <si>
    <t>Darstellung in der Risiko-Matrix</t>
  </si>
  <si>
    <t>Guide Risikomanagement - Branchenverband Deutschschweizer Wein BDW</t>
  </si>
  <si>
    <t>e)</t>
  </si>
  <si>
    <t>Beurteilung der Risiken</t>
  </si>
  <si>
    <r>
      <rPr>
        <b/>
        <sz val="12"/>
        <color rgb="FFFF0000"/>
        <rFont val="Calibri"/>
        <family val="2"/>
        <scheme val="minor"/>
      </rPr>
      <t>Roter Bereich</t>
    </r>
    <r>
      <rPr>
        <sz val="12"/>
        <color theme="1"/>
        <rFont val="Calibri"/>
        <family val="2"/>
        <scheme val="minor"/>
      </rPr>
      <t xml:space="preserve"> = hohes Risiko. Bei Eintritt haben diese Risiken eine beträchtliche Aus-wirkung auf das Unternehmen. Aus diesem Grund erfordern sie höchste Aufmerksam-keit bei der Ausarbeitung von Massnahmen. </t>
    </r>
  </si>
  <si>
    <r>
      <rPr>
        <b/>
        <sz val="12"/>
        <color theme="7"/>
        <rFont val="Calibri"/>
        <family val="2"/>
        <scheme val="minor"/>
      </rPr>
      <t>Gelber Bereich</t>
    </r>
    <r>
      <rPr>
        <sz val="12"/>
        <color theme="1"/>
        <rFont val="Calibri"/>
        <family val="2"/>
        <scheme val="minor"/>
      </rPr>
      <t xml:space="preserve"> = mittleres Risiko. Bei Eintritt weisen diese Risiken eine moderate Aus-wirkung auf das Unternehmen auf. Daher ist wichtig, diese stets zu überwachen und ge-zielte Massnahmen zu ergreifen.</t>
    </r>
  </si>
  <si>
    <r>
      <rPr>
        <b/>
        <sz val="12"/>
        <color rgb="FF00B050"/>
        <rFont val="Calibri"/>
        <family val="2"/>
        <scheme val="minor"/>
      </rPr>
      <t>Grüner Bereich</t>
    </r>
    <r>
      <rPr>
        <sz val="12"/>
        <color theme="1"/>
        <rFont val="Calibri"/>
        <family val="2"/>
        <scheme val="minor"/>
      </rPr>
      <t xml:space="preserve"> = geringes Risiko. Folgende Risiken treten eher selten ein und haben nur eine geringfügige Auswirkung auf das Unternehmen. Ein akuter Handlungsbedarf besteht daher nicht. </t>
    </r>
  </si>
  <si>
    <t>Risikosteuerung</t>
  </si>
  <si>
    <t>Abbildung 2 Risikobewältigungsstrategien</t>
  </si>
  <si>
    <t>Risikokontrolle</t>
  </si>
  <si>
    <t>Unterstützung des Managements durch Planung, Kontrolle und Informationsbereitstellung</t>
  </si>
  <si>
    <t>Verknüpfung identifizierter Risiken mit den klassischen Unternehmenszielen
(Vergleich Ist- und Soll-Werte der erwarteten Risiken)</t>
  </si>
  <si>
    <t>1.4</t>
  </si>
  <si>
    <t>Risiken im Weingut</t>
  </si>
  <si>
    <t>Infrastruktur</t>
  </si>
  <si>
    <t>Diebstahl: Entwendung von betrieblichen Anlagen, Geräten, Fahrzeugen durch Dritte.</t>
  </si>
  <si>
    <t>Brand: Beschädigung oder Zerstörung von Gebäuden, Anlagen und anderer Infrastruktur durch Feuer oder den Löschwassereinsatz.</t>
  </si>
  <si>
    <t>Beschädigung von Infrastuktur: Schaden verursacht durch Betriebsmitarbeitende oder Dritte.</t>
  </si>
  <si>
    <t>Ausfall von Anlagen: Technischer Unterbruch aufgrund eines Anlagendefekts.</t>
  </si>
  <si>
    <t>Mensch</t>
  </si>
  <si>
    <t>Verletzungen: Unfälle oder Zwischenfälle die zu leichten bis mittleren Personenschäden führen können.</t>
  </si>
  <si>
    <t>Tödlicher Unfall od. Zwischenfall im Betrieb.</t>
  </si>
  <si>
    <t>Nachfolgeregelgung: Die Unternehmens- bzw. Betriebsleitung muss altershalber übergeben werden. Es fehlt jedoch eine passende Nachfolgelösung.</t>
  </si>
  <si>
    <t>Betriebskultur: Die Betriebskultur bzw. die Motivation der Mitarbeitenden ist ungenügend und wirkt sich auf die Arbeitsleistung aus.</t>
  </si>
  <si>
    <t>Qualität</t>
  </si>
  <si>
    <t>Produktqualität: Die geforderte Qualität der Weine wird nicht erreicht.</t>
  </si>
  <si>
    <t>Lebensmittelsicherheit: Aufgrund einer Prozessabweichung im Betrieb kommt es zu einem Rückzug (Warenrücknahme aus dem Verkaufsregal) oder zu einem Rückruf (durch den Kt. Chemiker angeordnete Warenrücknahme vom Markt).</t>
  </si>
  <si>
    <t>Zahlungsunfähigkeit: Der Betrieb wird aufgrund von Liquiditätsproblemen zahlungsunfähig.</t>
  </si>
  <si>
    <t>Zahlungsmoral der Kunden: Kunden halten sich nicht an Vereinbarungen und leisten Zahlungen verspätet oder gar nicht.</t>
  </si>
  <si>
    <t>Lagerbestände: Hohen Lagerbestände, die nicht oder nur schwer verkauft werden können.</t>
  </si>
  <si>
    <t>Investitionsstau: Mangelhafte Investitionsplanung und Verschiebung betriebsnotwendiger Investitionen aufgrund fehlender Kapitalressourcen.</t>
  </si>
  <si>
    <t>Wegfall von Direktzahlungen: Gesetzliche Anpassungen führen zu Anpassungen und ggf. Senkung von Direktzahlungen mit Einfluss auf die Liquidität des Betriebs.</t>
  </si>
  <si>
    <t>2.</t>
  </si>
  <si>
    <t>Umwelt</t>
  </si>
  <si>
    <t>Verschmutzung: Unsachgemässer Einsatz oder Lagerung von Pflanzenschutzmitteln führt zu einer massiven Belastung von Böden oder Gewässern mit Folgen für Fauna und Flora.</t>
  </si>
  <si>
    <t>Erosion: Besonders in den steilen Lagen kommt es durch starke Regenfälle zu Bodenerosion oder Hangrutschen.</t>
  </si>
  <si>
    <t>Staat und Politik</t>
  </si>
  <si>
    <t>Insekten: Schädlinge wie die Kirschessigfliege (Drosophila suzukii) oder die Rebzikade beeinträchtigen die Ernte.</t>
  </si>
  <si>
    <t>Pilzkrankheiten: Krankheiten wie Mehltau (Echter und Falscher), Botrytis (Grauschimmel) und Esca führen zu erheblichen Schäden.</t>
  </si>
  <si>
    <t>Trockenheit: Längere Trockenperioden beeinträchtigen die Wasserversorgung der Reben.</t>
  </si>
  <si>
    <t>Regulierung und Bürokratie: Änderungen in den gesetzlichen Rahmenbedingungen oder strenge Regularien (z.B. Verbote von Wirkstoffen) erschweren den Rebbau.</t>
  </si>
  <si>
    <t>Lokale Behörden: Unterstützung des Weinbaus in der lokalen Politik und bei Behörden nimmt ab (z.B. Verlagerung der politischen Schwerpunkte).</t>
  </si>
  <si>
    <t>Kundenverlust: Grosskunden, die sich für Mitbewerber entscheiden und so zu substanziellen Umsatzeinbussen führen.</t>
  </si>
  <si>
    <t>Risikobewältigungs-Strategie</t>
  </si>
  <si>
    <t>Bewältigungs-Strategien</t>
  </si>
  <si>
    <t>Risikovermeidung: Es werden Massnahmen ergriffen, damit die Eintretenswahrscheinlichkeit gegen Null geht (kein Eintreten).</t>
  </si>
  <si>
    <t>Risikominderung: Es werden Massnahmen ergriffen, die das Restrisiko auf ein akzeptables Mass senken oder das Risiko auf verschiedene Träger verteilen.</t>
  </si>
  <si>
    <t>Risikoübertragung: Dritte (Versicherungen, Drittparteien) sorgen für eine Kompensation möglicher Schäden.</t>
  </si>
  <si>
    <t>Risikoakzeptanz: Das Risiko wird bewusst einkalkuliert (z.B. durch finanzielle Rückstellungen oder Inkaufnahme eines möglichen Schadens)</t>
  </si>
  <si>
    <t>Massnahmen</t>
  </si>
  <si>
    <r>
      <t xml:space="preserve">Umsetzungsplan
</t>
    </r>
    <r>
      <rPr>
        <i/>
        <sz val="10"/>
        <rFont val="Calibri"/>
        <family val="2"/>
        <scheme val="minor"/>
      </rPr>
      <t>(wer, was bis wann)</t>
    </r>
  </si>
  <si>
    <t>Risikoanalyse für:</t>
  </si>
  <si>
    <t>Vogelfrass: Zunahme spezifischer Vogelpopulationen mit Auswirkungen auf die Erntemengen.</t>
  </si>
  <si>
    <t>mögliche Massnahmen</t>
  </si>
  <si>
    <t>- Verstärkung des präventiven Unterhalts
- Redundanz mit zusätzlicher Anlage im Betrieb
- Anlagen-Pool mit anderen Winzern zur besseren Auslastung</t>
  </si>
  <si>
    <t>- Ausbildung der Mitarbeitenden
- Kritische Anlagenelemente absichern (abschliessen)
- Verhindern einer unsachgemässen Benutzung (Poka Yoke)</t>
  </si>
  <si>
    <t>- Sachgemässe Lagerung von brennbaren Stoffen
- Schulung der Mitarbeitenden zum Verhalten im Brandfall
- Verfügbarkeit der passenden Brandbekämpfungsmittel
- Schulung der Mitarbeitenden in den Benützung der Brandbekämpfungsmittel</t>
  </si>
  <si>
    <t>- Abschliessen bzw. Einschliessen von Geräten und Fahrzeugen
- Anbringen von Schlüsseltresoren</t>
  </si>
  <si>
    <t>- Präventive Massnahmen sobald ein aufkommendes Ereignis erkannt wird
- Schadensversicherung</t>
  </si>
  <si>
    <t>- Speicherbecken für die Wasserversorgung
- Vereinbarungen mit den Behörden zur Bewässerung in Notfällen
- Ernteausfallversicherungen</t>
  </si>
  <si>
    <t>- Anstrengungen innerhalb der Region bündeln (z.B. Inserate)
- Nach Möglichkeit Einsatz effizienterer Erntemethoden prüfen (Vollernter)
- Ausbildung von Fachkräftenachwuchs auf dem Betrieb</t>
  </si>
  <si>
    <t>- Klären der nicht-monetären Bedürfnisse der Mitarbeitenden
- Kommunikation, Wertschätzung, Förderung und Ausbildung</t>
  </si>
  <si>
    <t>Arbeitskräftemangel: Der Bedarf an qualifizierten Arbeitskräften, insbesondere während der Erntezeit, ist schwer zu decken. Dem Betrieb fehlen in bestimmten Bereichen Mitarbeitende mit den nötigen fachlichen Kompetenzen oder Führungskräfte.</t>
  </si>
  <si>
    <t>- Austausch mit anderen Betrieben
- externe Beratung (z.B. Bauernverband)</t>
  </si>
  <si>
    <t>Fokus auf Prävention in allen Bereichen
- Stärkung der Arbeitssicherheitskultur auf dem Betrieb
- Besprechung von Unfällen im Team und gemeinsame Ursachenanalyse
- Disziplinarische Massnahmen im Wiederholungsfall</t>
  </si>
  <si>
    <t>- Fördern der Wahrnehmung, dass Wein ein Lebensmittel ist
- Definieren der Lebensmittelsicherheitsrisiken im Betrieb
- Interne Abweichungen werden im Team besprochen auch wenn kein Kunde davon betroffen ist.</t>
  </si>
  <si>
    <t>- Hagelnetze
- andere präventive Massnahmen sobald ein aufkommendes Ereignis erkannt wird
- Schadensversicherung</t>
  </si>
  <si>
    <t>- Sortenwahl bei Neupflanzungen auf die wahrscheinlichen, klimatischen Verhältnisse abstimmen.</t>
  </si>
  <si>
    <t>Risikokategorien</t>
  </si>
  <si>
    <t>- Analyse möglicher Prozess-Ursachen im Keller (Mikrobiologie, etc.)
- Aus- und Weiterbildung der Keller-Mitarbeitenden
- Lohnkelterung</t>
  </si>
  <si>
    <t>- Präventive Methoden (z.B. Verwirrtechnik)
- Schutz der Trauben vor Befall</t>
  </si>
  <si>
    <t>- Früherkennung durch sensibilisierte Mitarbeitende
- Einsatz spezifischer Methoden zur Bekämpfung eines Befalls</t>
  </si>
  <si>
    <t>- Vorbeugender Pflanzenschutz
- Verhindern einer Verbreitung zur zeitnahes Handeln</t>
  </si>
  <si>
    <t>- Aktive Beteiligung am lokalen/regionalen politischen und sozialen Leben
- Kompetent informieren zu Themen, die für Konsumenten relevant sind
- Aktivitäten für die Öffentlichkeit auf dem Betrieb zur Förderung der Transparenz</t>
  </si>
  <si>
    <t>- Förderung eines schnellen und vollständigen Informationsflusses innerhalb der Branchenverbände
- Präventive Einflussnahme durch die Branchenorgane aller Stufen
- Austausch mit anderen Betrieben in lokalen/regionalen Gremien</t>
  </si>
  <si>
    <t>- Erosionsschutz durch Bewuchs oder Sicherungsmassnahmen</t>
  </si>
  <si>
    <t>- Aus- und Weiterbildung im Bereich Pflanzeschutz
- Regelkonforme Lagerung und korrekter Umgang mit Wirkstoffen
- Konforme Reinigung von Geräten und Fahrzeugen</t>
  </si>
  <si>
    <t>- Aufbau von betriebswirtschaftlichem Know-How
- mittel- bis langfristige Investitionsplanung
- externe Unterstützung bei der Finanzplanung</t>
  </si>
  <si>
    <t>- Erwirtschaften einer möglichst breiten Kundenbasis (Umsatzverteilung)
- Schlüsselkunden eng begleiten um Risiken frühzeitig zu erkennen
- Beziehung zum Kundenunternehmen und nicht 'nur' zur Schlüsselperson
- Aufbau von nicht-monetären Anreizen für den Kunden (z.B. fachlich)</t>
  </si>
  <si>
    <t>- Regelmässige Absatz-, Umsatz- und DB-Analysen
- Identifizieren verschiedener Verkaufskanäle (z.B. Warenmarkt, Online, etc.) um den Absatz punktuell zu unterstützen.
- Promotionen rechtzeitig planen</t>
  </si>
  <si>
    <t>- Attraktives Sortiment mit exklusiven Weinen bzw. Marken
- Zusätzliche Absatzmöglichkeiten erschliessen
- Aktive Pflege der Kundenbeziehungen</t>
  </si>
  <si>
    <t>- Aktive Kostenkontrolle zur Sicherung der Wirtschaftlichkeit
- Innovative, exklusive Produkte mit mehr Preisunabhängigkeit
- Reduktion der betrieblichen Komplexität</t>
  </si>
  <si>
    <t>- Möglichst kurze Zahlungsziele
- Enges Debitorenmanagement - Ausstände frühzeitig erkennen
- Zeitnaher, persönlicher Kontakt zum Kunden bei einem Ausstand
- Klarheit über das Vorgehen im Falle von Mahnungen</t>
  </si>
  <si>
    <t>- Externe Beratung zur Prüfung der wirtschaftlichen Überlebensfähigkeit des Unternehmens</t>
  </si>
  <si>
    <t>- Installationen zur Abwehr von Vögeln
- Schutz der Trauben durch Netze</t>
  </si>
  <si>
    <t>In der Tabelle 'Vorlage-Risiken' sind verschiedene Risiken gruppiert nach Kategorie erfasst. Diese Liste dient als Unterstützung bei der Risikoidentifikation und als Ideenpool bei der Definition geeigneter Massnahmen.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</si>
</sst>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i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name val="Calibri"/>
      <family val="2"/>
      <scheme val="minor"/>
    </font>
    <font>
      <sz val="24"/>
      <name val="Calibri"/>
      <family val="2"/>
      <scheme val="minor"/>
    </font>
    <font>
      <b/>
      <sz val="24"/>
      <color rgb="FF0070C0"/>
      <name val="Calibri"/>
      <family val="2"/>
      <scheme val="minor"/>
    </font>
    <font>
      <b/>
      <sz val="9"/>
      <color indexed="81"/>
      <name val="Segoe UI"/>
      <charset val="1"/>
    </font>
    <font>
      <sz val="9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vertical="top"/>
    </xf>
    <xf numFmtId="0" fontId="0" fillId="0" borderId="2" xfId="0" applyBorder="1" applyProtection="1"/>
    <xf numFmtId="0" fontId="0" fillId="0" borderId="0" xfId="0" applyProtection="1"/>
    <xf numFmtId="0" fontId="7" fillId="0" borderId="0" xfId="0" applyFont="1" applyAlignment="1" applyProtection="1">
      <alignment horizontal="center" vertical="center"/>
    </xf>
    <xf numFmtId="0" fontId="0" fillId="4" borderId="3" xfId="0" applyFill="1" applyBorder="1" applyProtection="1"/>
    <xf numFmtId="0" fontId="0" fillId="3" borderId="3" xfId="0" applyFill="1" applyBorder="1" applyProtection="1"/>
    <xf numFmtId="0" fontId="0" fillId="5" borderId="3" xfId="0" applyFill="1" applyBorder="1" applyProtection="1"/>
    <xf numFmtId="0" fontId="7" fillId="0" borderId="0" xfId="0" applyFont="1" applyAlignment="1" applyProtection="1">
      <alignment horizontal="center" vertical="top"/>
    </xf>
    <xf numFmtId="0" fontId="0" fillId="0" borderId="0" xfId="0" applyBorder="1" applyAlignment="1" applyProtection="1">
      <alignment vertical="top" wrapText="1"/>
    </xf>
    <xf numFmtId="49" fontId="14" fillId="0" borderId="0" xfId="0" quotePrefix="1" applyNumberFormat="1" applyFont="1" applyAlignment="1">
      <alignment horizontal="left" vertical="top"/>
    </xf>
    <xf numFmtId="0" fontId="14" fillId="0" borderId="0" xfId="0" applyFont="1" applyAlignment="1">
      <alignment horizontal="left" vertical="top"/>
    </xf>
    <xf numFmtId="49" fontId="15" fillId="0" borderId="0" xfId="0" quotePrefix="1" applyNumberFormat="1" applyFont="1" applyAlignment="1">
      <alignment horizontal="left" vertical="top"/>
    </xf>
    <xf numFmtId="0" fontId="15" fillId="0" borderId="0" xfId="0" applyFont="1" applyAlignment="1">
      <alignment horizontal="left" vertical="top"/>
    </xf>
    <xf numFmtId="49" fontId="14" fillId="0" borderId="0" xfId="0" applyNumberFormat="1" applyFont="1" applyAlignment="1">
      <alignment horizontal="lef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49" fontId="17" fillId="0" borderId="0" xfId="0" applyNumberFormat="1" applyFont="1" applyAlignment="1">
      <alignment horizontal="left" vertical="top"/>
    </xf>
    <xf numFmtId="49" fontId="16" fillId="0" borderId="0" xfId="0" applyNumberFormat="1" applyFont="1" applyAlignment="1">
      <alignment horizontal="left" vertical="center"/>
    </xf>
    <xf numFmtId="0" fontId="4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Protection="1"/>
    <xf numFmtId="14" fontId="3" fillId="0" borderId="2" xfId="0" applyNumberFormat="1" applyFont="1" applyBorder="1" applyAlignment="1" applyProtection="1">
      <alignment horizontal="left" vertical="top" wrapText="1"/>
    </xf>
    <xf numFmtId="0" fontId="3" fillId="0" borderId="2" xfId="0" applyFont="1" applyBorder="1" applyAlignment="1" applyProtection="1">
      <alignment horizontal="left" vertical="top" wrapText="1"/>
    </xf>
    <xf numFmtId="0" fontId="4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Protection="1"/>
    <xf numFmtId="0" fontId="21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1" fontId="3" fillId="0" borderId="1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left" vertical="center" wrapText="1"/>
    </xf>
    <xf numFmtId="0" fontId="9" fillId="6" borderId="1" xfId="0" applyFont="1" applyFill="1" applyBorder="1" applyAlignment="1" applyProtection="1">
      <alignment horizontal="left" vertical="top" wrapText="1"/>
      <protection locked="0"/>
    </xf>
    <xf numFmtId="0" fontId="8" fillId="6" borderId="1" xfId="0" applyFont="1" applyFill="1" applyBorder="1" applyAlignment="1" applyProtection="1">
      <alignment horizontal="left" vertical="top" wrapText="1"/>
      <protection locked="0"/>
    </xf>
    <xf numFmtId="0" fontId="23" fillId="0" borderId="0" xfId="0" applyFont="1" applyBorder="1" applyAlignment="1" applyProtection="1">
      <alignment horizontal="left" vertical="center"/>
    </xf>
    <xf numFmtId="0" fontId="24" fillId="0" borderId="0" xfId="0" applyFont="1" applyBorder="1" applyAlignment="1" applyProtection="1">
      <alignment horizontal="left" vertical="center"/>
    </xf>
    <xf numFmtId="49" fontId="2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27" fillId="0" borderId="0" xfId="0" applyFont="1" applyAlignment="1" applyProtection="1">
      <alignment horizontal="left" vertical="top"/>
      <protection locked="0"/>
    </xf>
    <xf numFmtId="0" fontId="27" fillId="0" borderId="0" xfId="0" applyFont="1" applyAlignment="1" applyProtection="1">
      <alignment horizontal="left" vertical="top" wrapText="1"/>
      <protection locked="0"/>
    </xf>
    <xf numFmtId="49" fontId="27" fillId="0" borderId="0" xfId="0" applyNumberFormat="1" applyFont="1" applyAlignment="1" applyProtection="1">
      <alignment horizontal="left" vertical="top" wrapText="1"/>
      <protection locked="0"/>
    </xf>
    <xf numFmtId="49" fontId="27" fillId="0" borderId="0" xfId="0" quotePrefix="1" applyNumberFormat="1" applyFont="1" applyAlignment="1" applyProtection="1">
      <alignment horizontal="left" vertical="top" wrapText="1"/>
      <protection locked="0"/>
    </xf>
    <xf numFmtId="0" fontId="22" fillId="2" borderId="0" xfId="0" applyFont="1" applyFill="1" applyAlignment="1">
      <alignment vertical="top" wrapText="1"/>
    </xf>
    <xf numFmtId="0" fontId="22" fillId="0" borderId="0" xfId="0" applyFont="1" applyAlignment="1">
      <alignment vertical="top" wrapText="1"/>
    </xf>
    <xf numFmtId="49" fontId="2" fillId="2" borderId="0" xfId="0" applyNumberFormat="1" applyFont="1" applyFill="1" applyAlignment="1">
      <alignment horizontal="left" vertical="top" wrapText="1"/>
    </xf>
    <xf numFmtId="0" fontId="14" fillId="0" borderId="0" xfId="0" applyFont="1" applyAlignment="1" applyProtection="1">
      <alignment horizontal="left" vertical="top"/>
      <protection locked="0"/>
    </xf>
    <xf numFmtId="0" fontId="14" fillId="0" borderId="0" xfId="0" quotePrefix="1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4" fillId="0" borderId="0" xfId="0" quotePrefix="1" applyFont="1" applyAlignment="1">
      <alignment horizontal="left" vertical="top"/>
    </xf>
    <xf numFmtId="0" fontId="25" fillId="6" borderId="0" xfId="0" applyFont="1" applyFill="1" applyBorder="1" applyAlignment="1" applyProtection="1">
      <alignment horizontal="left" vertical="center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1" fillId="0" borderId="4" xfId="0" applyFont="1" applyBorder="1" applyAlignment="1" applyProtection="1">
      <alignment horizontal="left" vertical="top"/>
    </xf>
    <xf numFmtId="0" fontId="6" fillId="0" borderId="2" xfId="0" applyFont="1" applyBorder="1" applyAlignment="1" applyProtection="1">
      <alignment horizontal="right" vertical="top"/>
    </xf>
    <xf numFmtId="0" fontId="12" fillId="0" borderId="0" xfId="0" applyFont="1" applyBorder="1" applyAlignment="1" applyProtection="1">
      <alignment horizontal="center" vertical="top"/>
    </xf>
    <xf numFmtId="0" fontId="12" fillId="0" borderId="0" xfId="0" applyFont="1" applyAlignment="1" applyProtection="1">
      <alignment horizontal="right" vertical="center" textRotation="9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Risikomatrix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Risikoliste!$D$4</c:f>
              <c:strCache>
                <c:ptCount val="1"/>
                <c:pt idx="0">
                  <c:v>Schadenspotenzial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xVal>
            <c:numRef>
              <c:f>Risikoliste!$C$5:$C$20</c:f>
              <c:numCache>
                <c:formatCode>General</c:formatCode>
                <c:ptCount val="16"/>
              </c:numCache>
            </c:numRef>
          </c:xVal>
          <c:yVal>
            <c:numRef>
              <c:f>Risikoliste!$D$5:$D$20</c:f>
              <c:numCache>
                <c:formatCode>General</c:formatCode>
                <c:ptCount val="1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FDE-4739-8067-569A9B5BB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888271"/>
        <c:axId val="179889231"/>
      </c:scatterChart>
      <c:valAx>
        <c:axId val="179888271"/>
        <c:scaling>
          <c:orientation val="minMax"/>
          <c:max val="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889231"/>
        <c:crosses val="autoZero"/>
        <c:crossBetween val="midCat"/>
        <c:majorUnit val="1"/>
      </c:valAx>
      <c:valAx>
        <c:axId val="179889231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888271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rgbClr val="00B0F0"/>
              </a:solidFill>
              <a:ln w="9525">
                <a:solidFill>
                  <a:schemeClr val="bg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7D5B-47CE-BA59-65D5DBE8A53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7D5B-47CE-BA59-65D5DBE8A53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7D5B-47CE-BA59-65D5DBE8A53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7D5B-47CE-BA59-65D5DBE8A53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7D5B-47CE-BA59-65D5DBE8A53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7D5B-47CE-BA59-65D5DBE8A53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7D5B-47CE-BA59-65D5DBE8A53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7D5B-47CE-BA59-65D5DBE8A53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7D5B-47CE-BA59-65D5DBE8A53A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7D5B-47CE-BA59-65D5DBE8A53A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7D5B-47CE-BA59-65D5DBE8A53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7D5B-47CE-BA59-65D5DBE8A53A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7D5B-47CE-BA59-65D5DBE8A53A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7D5B-47CE-BA59-65D5DBE8A53A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7D5B-47CE-BA59-65D5DBE8A53A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7D5B-47CE-BA59-65D5DBE8A53A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7D5B-47CE-BA59-65D5DBE8A53A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7D5B-47CE-BA59-65D5DBE8A53A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7D5B-47CE-BA59-65D5DBE8A53A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7D5B-47CE-BA59-65D5DBE8A5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Risikoliste!$Y$5:$Y$24</c:f>
              <c:numCache>
                <c:formatCode>0</c:formatCode>
                <c:ptCount val="2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xVal>
          <c:yVal>
            <c:numRef>
              <c:f>Risikoliste!$Z$5:$Z$24</c:f>
              <c:numCache>
                <c:formatCode>0</c:formatCode>
                <c:ptCount val="2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Risikoliste!#REF!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datalabelsRange>
                <c15:f>Risikoliste!$A$5:$A$24</c15:f>
                <c15:dlblRangeCache>
                  <c:ptCount val="20"/>
                  <c:pt idx="0">
                    <c:v>R01</c:v>
                  </c:pt>
                  <c:pt idx="1">
                    <c:v>R02</c:v>
                  </c:pt>
                  <c:pt idx="2">
                    <c:v>R03</c:v>
                  </c:pt>
                  <c:pt idx="3">
                    <c:v>R04</c:v>
                  </c:pt>
                  <c:pt idx="4">
                    <c:v>R05</c:v>
                  </c:pt>
                  <c:pt idx="5">
                    <c:v>R06</c:v>
                  </c:pt>
                  <c:pt idx="6">
                    <c:v>R07</c:v>
                  </c:pt>
                  <c:pt idx="7">
                    <c:v>R08</c:v>
                  </c:pt>
                  <c:pt idx="8">
                    <c:v>R09</c:v>
                  </c:pt>
                  <c:pt idx="9">
                    <c:v>R10</c:v>
                  </c:pt>
                  <c:pt idx="10">
                    <c:v>R11</c:v>
                  </c:pt>
                  <c:pt idx="11">
                    <c:v>R12</c:v>
                  </c:pt>
                  <c:pt idx="12">
                    <c:v>R13</c:v>
                  </c:pt>
                  <c:pt idx="13">
                    <c:v>R14</c:v>
                  </c:pt>
                  <c:pt idx="14">
                    <c:v>R15</c:v>
                  </c:pt>
                  <c:pt idx="15">
                    <c:v>R16</c:v>
                  </c:pt>
                  <c:pt idx="16">
                    <c:v>R17</c:v>
                  </c:pt>
                  <c:pt idx="17">
                    <c:v>R18</c:v>
                  </c:pt>
                  <c:pt idx="18">
                    <c:v>R19</c:v>
                  </c:pt>
                  <c:pt idx="19">
                    <c:v>R20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7D5B-47CE-BA59-65D5DBE8A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3234640"/>
        <c:axId val="893242800"/>
      </c:scatterChart>
      <c:valAx>
        <c:axId val="893234640"/>
        <c:scaling>
          <c:orientation val="minMax"/>
          <c:max val="600"/>
          <c:min val="0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crossAx val="893242800"/>
        <c:crosses val="autoZero"/>
        <c:crossBetween val="midCat"/>
      </c:valAx>
      <c:valAx>
        <c:axId val="893242800"/>
        <c:scaling>
          <c:orientation val="minMax"/>
          <c:max val="600"/>
          <c:min val="0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crossAx val="893234640"/>
        <c:crosses val="autoZero"/>
        <c:crossBetween val="midCat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3</xdr:row>
      <xdr:rowOff>142875</xdr:rowOff>
    </xdr:from>
    <xdr:to>
      <xdr:col>21</xdr:col>
      <xdr:colOff>172085</xdr:colOff>
      <xdr:row>18</xdr:row>
      <xdr:rowOff>191770</xdr:rowOff>
    </xdr:to>
    <xdr:pic>
      <xdr:nvPicPr>
        <xdr:cNvPr id="2" name="Grafik 1" descr="Ein Bild, das Diagramm enthält.&#10;&#10;Automatisch generierte Beschreibung">
          <a:extLst>
            <a:ext uri="{FF2B5EF4-FFF2-40B4-BE49-F238E27FC236}">
              <a16:creationId xmlns:a16="http://schemas.microsoft.com/office/drawing/2014/main" id="{D0DF6D76-C081-D56F-D86A-82124DE238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8"/>
        <a:stretch/>
      </xdr:blipFill>
      <xdr:spPr>
        <a:xfrm>
          <a:off x="419100" y="342900"/>
          <a:ext cx="5115560" cy="3049270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58</xdr:row>
      <xdr:rowOff>152400</xdr:rowOff>
    </xdr:from>
    <xdr:to>
      <xdr:col>21</xdr:col>
      <xdr:colOff>57150</xdr:colOff>
      <xdr:row>67</xdr:row>
      <xdr:rowOff>103071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61F8BCC-B158-3F1D-98F9-F37FFF4E83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36574"/>
        <a:stretch/>
      </xdr:blipFill>
      <xdr:spPr>
        <a:xfrm>
          <a:off x="742950" y="13449300"/>
          <a:ext cx="4676775" cy="175089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71</xdr:row>
      <xdr:rowOff>1</xdr:rowOff>
    </xdr:from>
    <xdr:to>
      <xdr:col>14</xdr:col>
      <xdr:colOff>161925</xdr:colOff>
      <xdr:row>87</xdr:row>
      <xdr:rowOff>119580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6BE077BD-F5A3-10CA-8CBA-E3823B380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7225" y="16697326"/>
          <a:ext cx="3133725" cy="33199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98</xdr:row>
      <xdr:rowOff>123826</xdr:rowOff>
    </xdr:from>
    <xdr:to>
      <xdr:col>18</xdr:col>
      <xdr:colOff>171450</xdr:colOff>
      <xdr:row>106</xdr:row>
      <xdr:rowOff>112392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F5AE8E12-BEE8-77C1-669D-EBE23700F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8625" y="23441026"/>
          <a:ext cx="4362450" cy="15887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647700</xdr:colOff>
      <xdr:row>3</xdr:row>
      <xdr:rowOff>104776</xdr:rowOff>
    </xdr:from>
    <xdr:to>
      <xdr:col>5</xdr:col>
      <xdr:colOff>647700</xdr:colOff>
      <xdr:row>8</xdr:row>
      <xdr:rowOff>371475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4BE1BBC-F5EA-D70B-CB53-57EEE34FE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38100</xdr:colOff>
      <xdr:row>3</xdr:row>
      <xdr:rowOff>171450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2A9EC735-E89A-B352-8B12-6E335102B54F}"/>
            </a:ext>
          </a:extLst>
        </xdr:cNvPr>
        <xdr:cNvSpPr txBox="1"/>
      </xdr:nvSpPr>
      <xdr:spPr>
        <a:xfrm>
          <a:off x="2419350" y="36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2</xdr:col>
      <xdr:colOff>1181100</xdr:colOff>
      <xdr:row>3</xdr:row>
      <xdr:rowOff>161925</xdr:rowOff>
    </xdr:from>
    <xdr:ext cx="184731" cy="264560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57D666B1-800E-422C-A516-5B7EC722D331}"/>
            </a:ext>
          </a:extLst>
        </xdr:cNvPr>
        <xdr:cNvSpPr txBox="1"/>
      </xdr:nvSpPr>
      <xdr:spPr>
        <a:xfrm>
          <a:off x="3562350" y="35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19050</xdr:colOff>
      <xdr:row>0</xdr:row>
      <xdr:rowOff>47625</xdr:rowOff>
    </xdr:from>
    <xdr:to>
      <xdr:col>9</xdr:col>
      <xdr:colOff>419098</xdr:colOff>
      <xdr:row>8</xdr:row>
      <xdr:rowOff>152399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B1F05FF9-8289-4A7C-B1AA-8632AFCB1A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4719E-4B2C-451E-A87B-96C3CB9B3C3E}">
  <sheetPr>
    <tabColor rgb="FF00B050"/>
  </sheetPr>
  <dimension ref="A1:Y130"/>
  <sheetViews>
    <sheetView showGridLines="0" tabSelected="1" workbookViewId="0">
      <pane ySplit="2" topLeftCell="A3" activePane="bottomLeft" state="frozen"/>
      <selection pane="bottomLeft" activeCell="X1" sqref="X1"/>
    </sheetView>
  </sheetViews>
  <sheetFormatPr baseColWidth="10" defaultColWidth="0" defaultRowHeight="15.75" zeroHeight="1" x14ac:dyDescent="0.25"/>
  <cols>
    <col min="1" max="1" width="6.140625" style="20" customWidth="1"/>
    <col min="2" max="24" width="3.7109375" style="17" customWidth="1"/>
    <col min="25" max="25" width="0.5703125" style="17" customWidth="1"/>
    <col min="26" max="16384" width="2.5703125" style="17" hidden="1"/>
  </cols>
  <sheetData>
    <row r="1" spans="1:24" ht="18.75" x14ac:dyDescent="0.25">
      <c r="A1" s="24" t="s">
        <v>85</v>
      </c>
      <c r="X1" s="55"/>
    </row>
    <row r="2" spans="1:24" x14ac:dyDescent="0.25"/>
    <row r="3" spans="1:24" s="19" customFormat="1" x14ac:dyDescent="0.25">
      <c r="A3" s="18" t="s">
        <v>41</v>
      </c>
      <c r="B3" s="58" t="s">
        <v>45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</row>
    <row r="4" spans="1:24" x14ac:dyDescent="0.25"/>
    <row r="5" spans="1:24" x14ac:dyDescent="0.25"/>
    <row r="6" spans="1:24" x14ac:dyDescent="0.25"/>
    <row r="7" spans="1:24" x14ac:dyDescent="0.25"/>
    <row r="8" spans="1:24" x14ac:dyDescent="0.25"/>
    <row r="9" spans="1:24" x14ac:dyDescent="0.25"/>
    <row r="10" spans="1:24" x14ac:dyDescent="0.25"/>
    <row r="11" spans="1:24" x14ac:dyDescent="0.25"/>
    <row r="12" spans="1:24" x14ac:dyDescent="0.25"/>
    <row r="13" spans="1:24" x14ac:dyDescent="0.25"/>
    <row r="14" spans="1:24" x14ac:dyDescent="0.25"/>
    <row r="15" spans="1:24" x14ac:dyDescent="0.25"/>
    <row r="16" spans="1:24" x14ac:dyDescent="0.25"/>
    <row r="17" spans="1:24" x14ac:dyDescent="0.25"/>
    <row r="18" spans="1:24" x14ac:dyDescent="0.25"/>
    <row r="19" spans="1:24" x14ac:dyDescent="0.25"/>
    <row r="20" spans="1:24" x14ac:dyDescent="0.25">
      <c r="B20" s="23" t="s">
        <v>74</v>
      </c>
    </row>
    <row r="21" spans="1:24" x14ac:dyDescent="0.25"/>
    <row r="22" spans="1:24" s="19" customFormat="1" x14ac:dyDescent="0.25">
      <c r="A22" s="18" t="s">
        <v>65</v>
      </c>
      <c r="B22" s="58" t="s">
        <v>64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</row>
    <row r="23" spans="1:24" x14ac:dyDescent="0.25">
      <c r="B23" s="17" t="s">
        <v>43</v>
      </c>
      <c r="C23" s="59" t="s">
        <v>66</v>
      </c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</row>
    <row r="24" spans="1:24" x14ac:dyDescent="0.25">
      <c r="C24" s="17" t="s">
        <v>43</v>
      </c>
      <c r="D24" s="60" t="s">
        <v>69</v>
      </c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</row>
    <row r="25" spans="1:24" x14ac:dyDescent="0.25">
      <c r="C25" s="17" t="s">
        <v>43</v>
      </c>
      <c r="D25" s="60" t="s">
        <v>70</v>
      </c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</row>
    <row r="26" spans="1:24" ht="35.25" customHeight="1" x14ac:dyDescent="0.25">
      <c r="B26" s="17" t="s">
        <v>43</v>
      </c>
      <c r="C26" s="57" t="s">
        <v>67</v>
      </c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</row>
    <row r="27" spans="1:24" x14ac:dyDescent="0.25">
      <c r="B27" s="17" t="s">
        <v>43</v>
      </c>
      <c r="C27" s="59" t="s">
        <v>68</v>
      </c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</row>
    <row r="28" spans="1:24" x14ac:dyDescent="0.25">
      <c r="C28" s="17" t="s">
        <v>43</v>
      </c>
      <c r="D28" s="60" t="s">
        <v>72</v>
      </c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</row>
    <row r="29" spans="1:24" x14ac:dyDescent="0.25">
      <c r="C29" s="17" t="s">
        <v>43</v>
      </c>
      <c r="D29" s="60" t="s">
        <v>71</v>
      </c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</row>
    <row r="30" spans="1:24" ht="32.25" customHeight="1" x14ac:dyDescent="0.25">
      <c r="C30" s="17" t="s">
        <v>43</v>
      </c>
      <c r="D30" s="56" t="s">
        <v>73</v>
      </c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</row>
    <row r="31" spans="1:24" x14ac:dyDescent="0.25"/>
    <row r="32" spans="1:24" s="19" customFormat="1" x14ac:dyDescent="0.25">
      <c r="A32" s="18" t="s">
        <v>47</v>
      </c>
      <c r="B32" s="58" t="s">
        <v>42</v>
      </c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</row>
    <row r="33" spans="1:24" ht="31.5" customHeight="1" x14ac:dyDescent="0.25">
      <c r="B33" s="17" t="s">
        <v>43</v>
      </c>
      <c r="C33" s="57" t="s">
        <v>44</v>
      </c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</row>
    <row r="34" spans="1:24" ht="47.25" customHeight="1" x14ac:dyDescent="0.25">
      <c r="B34" s="17" t="s">
        <v>43</v>
      </c>
      <c r="C34" s="57" t="s">
        <v>75</v>
      </c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</row>
    <row r="35" spans="1:24" x14ac:dyDescent="0.25">
      <c r="A35" s="16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</row>
    <row r="36" spans="1:24" s="19" customFormat="1" x14ac:dyDescent="0.25">
      <c r="A36" s="18" t="s">
        <v>46</v>
      </c>
      <c r="B36" s="58" t="s">
        <v>35</v>
      </c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</row>
    <row r="37" spans="1:24" x14ac:dyDescent="0.25">
      <c r="B37" s="17" t="s">
        <v>43</v>
      </c>
      <c r="C37" s="57" t="s">
        <v>76</v>
      </c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</row>
    <row r="38" spans="1:24" ht="31.5" customHeight="1" x14ac:dyDescent="0.25">
      <c r="B38" s="17" t="s">
        <v>43</v>
      </c>
      <c r="C38" s="57" t="s">
        <v>77</v>
      </c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</row>
    <row r="39" spans="1:24" ht="31.5" customHeight="1" x14ac:dyDescent="0.25">
      <c r="B39" s="17" t="s">
        <v>43</v>
      </c>
      <c r="C39" s="57" t="s">
        <v>80</v>
      </c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</row>
    <row r="40" spans="1:24" x14ac:dyDescent="0.25">
      <c r="B40" s="17" t="s">
        <v>43</v>
      </c>
      <c r="C40" s="57" t="s">
        <v>78</v>
      </c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</row>
    <row r="41" spans="1:24" ht="31.5" customHeight="1" x14ac:dyDescent="0.25">
      <c r="B41" s="17" t="s">
        <v>43</v>
      </c>
      <c r="C41" s="57" t="s">
        <v>79</v>
      </c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</row>
    <row r="42" spans="1:24" x14ac:dyDescent="0.25"/>
    <row r="43" spans="1:24" x14ac:dyDescent="0.25">
      <c r="A43" s="18" t="s">
        <v>48</v>
      </c>
      <c r="B43" s="58" t="s">
        <v>49</v>
      </c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</row>
    <row r="44" spans="1:24" x14ac:dyDescent="0.25">
      <c r="B44" s="17" t="s">
        <v>62</v>
      </c>
      <c r="C44" s="59" t="s">
        <v>55</v>
      </c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</row>
    <row r="45" spans="1:24" x14ac:dyDescent="0.25">
      <c r="C45" s="59" t="s">
        <v>50</v>
      </c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</row>
    <row r="46" spans="1:24" x14ac:dyDescent="0.25">
      <c r="C46" s="59" t="s">
        <v>51</v>
      </c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</row>
    <row r="47" spans="1:24" x14ac:dyDescent="0.25">
      <c r="C47" s="59" t="s">
        <v>52</v>
      </c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</row>
    <row r="48" spans="1:24" x14ac:dyDescent="0.25">
      <c r="C48" s="59" t="s">
        <v>53</v>
      </c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</row>
    <row r="49" spans="2:24" x14ac:dyDescent="0.25">
      <c r="C49" s="59" t="s">
        <v>54</v>
      </c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</row>
    <row r="50" spans="2:24" x14ac:dyDescent="0.25"/>
    <row r="51" spans="2:24" x14ac:dyDescent="0.25">
      <c r="B51" s="17" t="s">
        <v>63</v>
      </c>
      <c r="C51" s="59" t="s">
        <v>56</v>
      </c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</row>
    <row r="52" spans="2:24" x14ac:dyDescent="0.25">
      <c r="C52" s="59" t="s">
        <v>57</v>
      </c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</row>
    <row r="53" spans="2:24" x14ac:dyDescent="0.25">
      <c r="C53" s="59" t="s">
        <v>58</v>
      </c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</row>
    <row r="54" spans="2:24" x14ac:dyDescent="0.25">
      <c r="C54" s="59" t="s">
        <v>59</v>
      </c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</row>
    <row r="55" spans="2:24" x14ac:dyDescent="0.25">
      <c r="C55" s="59" t="s">
        <v>60</v>
      </c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</row>
    <row r="56" spans="2:24" x14ac:dyDescent="0.25">
      <c r="C56" s="59" t="s">
        <v>61</v>
      </c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</row>
    <row r="57" spans="2:24" x14ac:dyDescent="0.25"/>
    <row r="58" spans="2:24" x14ac:dyDescent="0.25">
      <c r="B58" s="17" t="s">
        <v>81</v>
      </c>
      <c r="C58" s="17" t="s">
        <v>82</v>
      </c>
    </row>
    <row r="59" spans="2:24" x14ac:dyDescent="0.25"/>
    <row r="60" spans="2:24" x14ac:dyDescent="0.25"/>
    <row r="61" spans="2:24" x14ac:dyDescent="0.25"/>
    <row r="62" spans="2:24" x14ac:dyDescent="0.25"/>
    <row r="63" spans="2:24" x14ac:dyDescent="0.25"/>
    <row r="64" spans="2:24" x14ac:dyDescent="0.25"/>
    <row r="65" spans="2:3" x14ac:dyDescent="0.25"/>
    <row r="66" spans="2:3" x14ac:dyDescent="0.25"/>
    <row r="67" spans="2:3" x14ac:dyDescent="0.25"/>
    <row r="68" spans="2:3" x14ac:dyDescent="0.25"/>
    <row r="69" spans="2:3" x14ac:dyDescent="0.25"/>
    <row r="70" spans="2:3" x14ac:dyDescent="0.25">
      <c r="B70" s="17" t="s">
        <v>83</v>
      </c>
      <c r="C70" s="17" t="s">
        <v>84</v>
      </c>
    </row>
    <row r="71" spans="2:3" x14ac:dyDescent="0.25"/>
    <row r="72" spans="2:3" x14ac:dyDescent="0.25"/>
    <row r="73" spans="2:3" x14ac:dyDescent="0.25"/>
    <row r="74" spans="2:3" x14ac:dyDescent="0.25"/>
    <row r="75" spans="2:3" x14ac:dyDescent="0.25"/>
    <row r="76" spans="2:3" x14ac:dyDescent="0.25"/>
    <row r="77" spans="2:3" x14ac:dyDescent="0.25"/>
    <row r="78" spans="2:3" x14ac:dyDescent="0.25"/>
    <row r="79" spans="2:3" x14ac:dyDescent="0.25"/>
    <row r="80" spans="2:3" x14ac:dyDescent="0.25"/>
    <row r="81" spans="2:24" x14ac:dyDescent="0.25"/>
    <row r="82" spans="2:24" x14ac:dyDescent="0.25"/>
    <row r="83" spans="2:24" x14ac:dyDescent="0.25"/>
    <row r="84" spans="2:24" x14ac:dyDescent="0.25"/>
    <row r="85" spans="2:24" x14ac:dyDescent="0.25"/>
    <row r="86" spans="2:24" x14ac:dyDescent="0.25"/>
    <row r="87" spans="2:24" x14ac:dyDescent="0.25"/>
    <row r="88" spans="2:24" x14ac:dyDescent="0.25"/>
    <row r="89" spans="2:24" x14ac:dyDescent="0.25"/>
    <row r="90" spans="2:24" x14ac:dyDescent="0.25">
      <c r="B90" s="17" t="s">
        <v>86</v>
      </c>
      <c r="C90" s="17" t="s">
        <v>87</v>
      </c>
    </row>
    <row r="91" spans="2:24" x14ac:dyDescent="0.25"/>
    <row r="92" spans="2:24" ht="48.75" customHeight="1" x14ac:dyDescent="0.25">
      <c r="C92" s="57" t="s">
        <v>88</v>
      </c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</row>
    <row r="93" spans="2:24" x14ac:dyDescent="0.25"/>
    <row r="94" spans="2:24" ht="47.25" customHeight="1" x14ac:dyDescent="0.25">
      <c r="C94" s="57" t="s">
        <v>89</v>
      </c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</row>
    <row r="95" spans="2:24" x14ac:dyDescent="0.25"/>
    <row r="96" spans="2:24" ht="47.25" customHeight="1" x14ac:dyDescent="0.25">
      <c r="C96" s="57" t="s">
        <v>90</v>
      </c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</row>
    <row r="97" spans="1:24" x14ac:dyDescent="0.25"/>
    <row r="98" spans="1:24" x14ac:dyDescent="0.25">
      <c r="A98" s="18" t="s">
        <v>47</v>
      </c>
      <c r="B98" s="58" t="s">
        <v>91</v>
      </c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</row>
    <row r="99" spans="1:24" x14ac:dyDescent="0.25"/>
    <row r="100" spans="1:24" x14ac:dyDescent="0.25"/>
    <row r="101" spans="1:24" x14ac:dyDescent="0.25"/>
    <row r="102" spans="1:24" x14ac:dyDescent="0.25"/>
    <row r="103" spans="1:24" x14ac:dyDescent="0.25"/>
    <row r="104" spans="1:24" x14ac:dyDescent="0.25"/>
    <row r="105" spans="1:24" x14ac:dyDescent="0.25"/>
    <row r="106" spans="1:24" x14ac:dyDescent="0.25"/>
    <row r="107" spans="1:24" x14ac:dyDescent="0.25"/>
    <row r="108" spans="1:24" x14ac:dyDescent="0.25">
      <c r="B108" s="25" t="s">
        <v>92</v>
      </c>
    </row>
    <row r="109" spans="1:24" x14ac:dyDescent="0.25"/>
    <row r="110" spans="1:24" x14ac:dyDescent="0.25">
      <c r="A110" s="18" t="s">
        <v>96</v>
      </c>
      <c r="B110" s="58" t="s">
        <v>93</v>
      </c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</row>
    <row r="111" spans="1:24" ht="32.25" customHeight="1" x14ac:dyDescent="0.25">
      <c r="B111" s="22" t="s">
        <v>43</v>
      </c>
      <c r="C111" s="57" t="s">
        <v>94</v>
      </c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</row>
    <row r="112" spans="1:24" ht="32.25" customHeight="1" x14ac:dyDescent="0.25">
      <c r="B112" s="22" t="s">
        <v>43</v>
      </c>
      <c r="C112" s="57" t="s">
        <v>95</v>
      </c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</row>
    <row r="113" spans="1:24" x14ac:dyDescent="0.25"/>
    <row r="114" spans="1:24" x14ac:dyDescent="0.25">
      <c r="A114" s="18" t="s">
        <v>116</v>
      </c>
      <c r="B114" s="58" t="s">
        <v>97</v>
      </c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</row>
    <row r="115" spans="1:24" ht="49.5" customHeight="1" x14ac:dyDescent="0.25">
      <c r="B115" s="57" t="s">
        <v>169</v>
      </c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</row>
    <row r="116" spans="1:24" x14ac:dyDescent="0.25"/>
    <row r="130" spans="2:2" hidden="1" x14ac:dyDescent="0.25">
      <c r="B130" s="22"/>
    </row>
  </sheetData>
  <sheetProtection sheet="1" objects="1" scenarios="1" selectLockedCells="1"/>
  <mergeCells count="41">
    <mergeCell ref="B115:X115"/>
    <mergeCell ref="B98:X98"/>
    <mergeCell ref="B110:X110"/>
    <mergeCell ref="C111:X111"/>
    <mergeCell ref="C112:X112"/>
    <mergeCell ref="B114:X114"/>
    <mergeCell ref="C46:X46"/>
    <mergeCell ref="C55:X55"/>
    <mergeCell ref="C56:X56"/>
    <mergeCell ref="C48:X48"/>
    <mergeCell ref="C49:X49"/>
    <mergeCell ref="C51:X51"/>
    <mergeCell ref="C52:X52"/>
    <mergeCell ref="C53:X53"/>
    <mergeCell ref="C54:X54"/>
    <mergeCell ref="C40:X40"/>
    <mergeCell ref="C41:X41"/>
    <mergeCell ref="B43:X43"/>
    <mergeCell ref="C44:X44"/>
    <mergeCell ref="C45:X45"/>
    <mergeCell ref="C37:X37"/>
    <mergeCell ref="C33:X33"/>
    <mergeCell ref="C34:X34"/>
    <mergeCell ref="C38:X38"/>
    <mergeCell ref="C39:X39"/>
    <mergeCell ref="D30:X30"/>
    <mergeCell ref="C92:X92"/>
    <mergeCell ref="C94:X94"/>
    <mergeCell ref="C96:X96"/>
    <mergeCell ref="B3:X3"/>
    <mergeCell ref="B32:X32"/>
    <mergeCell ref="B36:X36"/>
    <mergeCell ref="B22:X22"/>
    <mergeCell ref="C23:X23"/>
    <mergeCell ref="C26:X26"/>
    <mergeCell ref="C27:X27"/>
    <mergeCell ref="D25:X25"/>
    <mergeCell ref="D24:X24"/>
    <mergeCell ref="D28:X28"/>
    <mergeCell ref="D29:X29"/>
    <mergeCell ref="C47:X47"/>
  </mergeCells>
  <pageMargins left="0.70866141732283472" right="0.31496062992125984" top="0.39370078740157483" bottom="0.59055118110236227" header="0.31496062992125984" footer="0.31496062992125984"/>
  <pageSetup paperSize="9" orientation="portrait" r:id="rId1"/>
  <headerFooter>
    <oddFooter>&amp;L&amp;8&amp;D&amp;C&amp;8Seite &amp;P von &amp;N&amp;R&amp;8&amp;F - 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308F9-FFF0-4B1E-8882-1A5599A3B8C3}">
  <sheetPr>
    <tabColor rgb="FF00B0F0"/>
    <pageSetUpPr fitToPage="1"/>
  </sheetPr>
  <dimension ref="A1:AD25"/>
  <sheetViews>
    <sheetView showGridLine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5" sqref="B5"/>
    </sheetView>
  </sheetViews>
  <sheetFormatPr baseColWidth="10" defaultColWidth="0" defaultRowHeight="30" customHeight="1" zeroHeight="1" x14ac:dyDescent="0.25"/>
  <cols>
    <col min="1" max="1" width="4.140625" style="40" bestFit="1" customWidth="1"/>
    <col min="2" max="2" width="31.5703125" style="40" customWidth="1"/>
    <col min="3" max="4" width="19.7109375" style="41" customWidth="1"/>
    <col min="5" max="5" width="12.140625" style="41" customWidth="1"/>
    <col min="6" max="6" width="31" style="33" customWidth="1"/>
    <col min="7" max="7" width="39.85546875" style="33" customWidth="1"/>
    <col min="8" max="8" width="36.42578125" style="33" customWidth="1"/>
    <col min="9" max="9" width="1" style="33" customWidth="1"/>
    <col min="10" max="16384" width="10.42578125" style="33" hidden="1"/>
  </cols>
  <sheetData>
    <row r="1" spans="1:27" s="45" customFormat="1" ht="31.5" x14ac:dyDescent="0.25">
      <c r="A1" s="44" t="s">
        <v>135</v>
      </c>
      <c r="C1" s="61" t="s">
        <v>37</v>
      </c>
      <c r="D1" s="61"/>
      <c r="E1" s="61"/>
      <c r="F1" s="61"/>
      <c r="G1" s="61"/>
      <c r="H1" s="61"/>
    </row>
    <row r="2" spans="1:27" s="28" customFormat="1" ht="15" x14ac:dyDescent="0.25">
      <c r="A2" s="62">
        <f ca="1">TODAY()</f>
        <v>45632</v>
      </c>
      <c r="B2" s="63"/>
      <c r="C2" s="26"/>
      <c r="D2" s="26"/>
      <c r="E2" s="27"/>
    </row>
    <row r="3" spans="1:27" ht="15" x14ac:dyDescent="0.25">
      <c r="A3" s="29"/>
      <c r="B3" s="30"/>
      <c r="C3" s="31"/>
      <c r="D3" s="31"/>
      <c r="E3" s="32"/>
    </row>
    <row r="4" spans="1:27" s="35" customFormat="1" ht="25.5" x14ac:dyDescent="0.25">
      <c r="A4" s="34" t="s">
        <v>16</v>
      </c>
      <c r="B4" s="34" t="s">
        <v>17</v>
      </c>
      <c r="C4" s="34" t="s">
        <v>34</v>
      </c>
      <c r="D4" s="34" t="s">
        <v>18</v>
      </c>
      <c r="E4" s="34" t="s">
        <v>40</v>
      </c>
      <c r="F4" s="34" t="s">
        <v>127</v>
      </c>
      <c r="G4" s="34" t="s">
        <v>133</v>
      </c>
      <c r="H4" s="34" t="s">
        <v>134</v>
      </c>
    </row>
    <row r="5" spans="1:27" ht="67.5" customHeight="1" x14ac:dyDescent="0.25">
      <c r="A5" s="36" t="s">
        <v>0</v>
      </c>
      <c r="B5" s="42"/>
      <c r="C5" s="43"/>
      <c r="D5" s="43"/>
      <c r="E5" s="37">
        <f t="shared" ref="E5:E20" si="0">C5*D5</f>
        <v>0</v>
      </c>
      <c r="F5" s="42"/>
      <c r="G5" s="43"/>
      <c r="H5" s="43"/>
      <c r="V5" s="38" t="str">
        <f>C5&amp;"X"&amp;D5&amp;"Y"</f>
        <v>XY</v>
      </c>
      <c r="W5" s="38">
        <f>COUNTIF($V$5:$V$24,V5)</f>
        <v>20</v>
      </c>
      <c r="X5" s="38">
        <f>COUNTIF(V$5:V5,V5)</f>
        <v>1</v>
      </c>
      <c r="Y5" s="39" t="e">
        <f t="shared" ref="Y5:Y10" si="1">IF(E5&gt;0,INT(100*IF(AND($W5=1,$X5=1),D5,D5)),#N/A)</f>
        <v>#N/A</v>
      </c>
      <c r="Z5" s="39" t="e">
        <f t="shared" ref="Z5:Z10" si="2">IF(E5&gt;0,INT(100*IF(AND($W5=1,$X5=1),C5,C5-0.5+1/($W5+1)*$X5)),#N/A)</f>
        <v>#N/A</v>
      </c>
      <c r="AA5" s="38"/>
    </row>
    <row r="6" spans="1:27" ht="67.5" customHeight="1" x14ac:dyDescent="0.25">
      <c r="A6" s="36" t="s">
        <v>1</v>
      </c>
      <c r="B6" s="42"/>
      <c r="C6" s="43"/>
      <c r="D6" s="43"/>
      <c r="E6" s="37">
        <f t="shared" si="0"/>
        <v>0</v>
      </c>
      <c r="F6" s="42"/>
      <c r="G6" s="43"/>
      <c r="H6" s="43"/>
      <c r="V6" s="38" t="str">
        <f t="shared" ref="V6:V24" si="3">C6&amp;"X"&amp;D6&amp;"Y"</f>
        <v>XY</v>
      </c>
      <c r="W6" s="38">
        <f t="shared" ref="W6:W24" si="4">COUNTIF($V$5:$V$24,V6)</f>
        <v>20</v>
      </c>
      <c r="X6" s="38">
        <f>COUNTIF(V$5:V6,V6)</f>
        <v>2</v>
      </c>
      <c r="Y6" s="39" t="e">
        <f t="shared" si="1"/>
        <v>#N/A</v>
      </c>
      <c r="Z6" s="39" t="e">
        <f t="shared" si="2"/>
        <v>#N/A</v>
      </c>
      <c r="AA6" s="38"/>
    </row>
    <row r="7" spans="1:27" ht="67.5" customHeight="1" x14ac:dyDescent="0.25">
      <c r="A7" s="36" t="s">
        <v>2</v>
      </c>
      <c r="B7" s="42"/>
      <c r="C7" s="43"/>
      <c r="D7" s="43"/>
      <c r="E7" s="37">
        <f t="shared" si="0"/>
        <v>0</v>
      </c>
      <c r="F7" s="42"/>
      <c r="G7" s="43"/>
      <c r="H7" s="43"/>
      <c r="V7" s="38" t="str">
        <f t="shared" si="3"/>
        <v>XY</v>
      </c>
      <c r="W7" s="38">
        <f t="shared" si="4"/>
        <v>20</v>
      </c>
      <c r="X7" s="38">
        <f>COUNTIF(V$5:V7,V7)</f>
        <v>3</v>
      </c>
      <c r="Y7" s="39" t="e">
        <f t="shared" si="1"/>
        <v>#N/A</v>
      </c>
      <c r="Z7" s="39" t="e">
        <f t="shared" si="2"/>
        <v>#N/A</v>
      </c>
      <c r="AA7" s="38"/>
    </row>
    <row r="8" spans="1:27" ht="67.5" customHeight="1" x14ac:dyDescent="0.25">
      <c r="A8" s="36" t="s">
        <v>3</v>
      </c>
      <c r="B8" s="42"/>
      <c r="C8" s="43"/>
      <c r="D8" s="43"/>
      <c r="E8" s="37">
        <f t="shared" si="0"/>
        <v>0</v>
      </c>
      <c r="F8" s="42"/>
      <c r="G8" s="43"/>
      <c r="H8" s="43"/>
      <c r="V8" s="38" t="str">
        <f t="shared" si="3"/>
        <v>XY</v>
      </c>
      <c r="W8" s="38">
        <f t="shared" si="4"/>
        <v>20</v>
      </c>
      <c r="X8" s="38">
        <f>COUNTIF(V$5:V8,V8)</f>
        <v>4</v>
      </c>
      <c r="Y8" s="39" t="e">
        <f t="shared" si="1"/>
        <v>#N/A</v>
      </c>
      <c r="Z8" s="39" t="e">
        <f t="shared" si="2"/>
        <v>#N/A</v>
      </c>
      <c r="AA8" s="38"/>
    </row>
    <row r="9" spans="1:27" ht="67.5" customHeight="1" x14ac:dyDescent="0.25">
      <c r="A9" s="36" t="s">
        <v>4</v>
      </c>
      <c r="B9" s="42"/>
      <c r="C9" s="43"/>
      <c r="D9" s="43"/>
      <c r="E9" s="37">
        <f t="shared" si="0"/>
        <v>0</v>
      </c>
      <c r="F9" s="42"/>
      <c r="G9" s="43"/>
      <c r="H9" s="43"/>
      <c r="V9" s="38" t="str">
        <f t="shared" si="3"/>
        <v>XY</v>
      </c>
      <c r="W9" s="38">
        <f t="shared" si="4"/>
        <v>20</v>
      </c>
      <c r="X9" s="38">
        <f>COUNTIF(V$5:V9,V9)</f>
        <v>5</v>
      </c>
      <c r="Y9" s="39" t="e">
        <f t="shared" si="1"/>
        <v>#N/A</v>
      </c>
      <c r="Z9" s="39" t="e">
        <f t="shared" si="2"/>
        <v>#N/A</v>
      </c>
      <c r="AA9" s="38"/>
    </row>
    <row r="10" spans="1:27" ht="67.5" customHeight="1" x14ac:dyDescent="0.25">
      <c r="A10" s="36" t="s">
        <v>5</v>
      </c>
      <c r="B10" s="42"/>
      <c r="C10" s="43"/>
      <c r="D10" s="43"/>
      <c r="E10" s="37">
        <f t="shared" si="0"/>
        <v>0</v>
      </c>
      <c r="F10" s="42"/>
      <c r="G10" s="43"/>
      <c r="H10" s="43"/>
      <c r="V10" s="38" t="str">
        <f t="shared" si="3"/>
        <v>XY</v>
      </c>
      <c r="W10" s="38">
        <f t="shared" si="4"/>
        <v>20</v>
      </c>
      <c r="X10" s="38">
        <f>COUNTIF(V$5:V10,V10)</f>
        <v>6</v>
      </c>
      <c r="Y10" s="39" t="e">
        <f t="shared" si="1"/>
        <v>#N/A</v>
      </c>
      <c r="Z10" s="39" t="e">
        <f t="shared" si="2"/>
        <v>#N/A</v>
      </c>
      <c r="AA10" s="38"/>
    </row>
    <row r="11" spans="1:27" ht="67.5" customHeight="1" x14ac:dyDescent="0.25">
      <c r="A11" s="36" t="s">
        <v>6</v>
      </c>
      <c r="B11" s="42"/>
      <c r="C11" s="43"/>
      <c r="D11" s="43"/>
      <c r="E11" s="37">
        <f t="shared" si="0"/>
        <v>0</v>
      </c>
      <c r="F11" s="42"/>
      <c r="G11" s="43"/>
      <c r="H11" s="43"/>
      <c r="V11" s="38" t="str">
        <f t="shared" si="3"/>
        <v>XY</v>
      </c>
      <c r="W11" s="38">
        <f t="shared" si="4"/>
        <v>20</v>
      </c>
      <c r="X11" s="38">
        <f>COUNTIF(V$5:V11,V11)</f>
        <v>7</v>
      </c>
      <c r="Y11" s="39" t="e">
        <f t="shared" ref="Y11" si="5">IF(E11&gt;0,INT(100*IF(AND($W11=1,$X11=1),D11,D11)),#N/A)</f>
        <v>#N/A</v>
      </c>
      <c r="Z11" s="39" t="e">
        <f t="shared" ref="Z11" si="6">IF(E11&gt;0,INT(100*IF(AND($W11=1,$X11=1),C11,C11-0.5+1/($W11+1)*$X11)),#N/A)</f>
        <v>#N/A</v>
      </c>
      <c r="AA11" s="38"/>
    </row>
    <row r="12" spans="1:27" ht="67.5" customHeight="1" x14ac:dyDescent="0.25">
      <c r="A12" s="36" t="s">
        <v>7</v>
      </c>
      <c r="B12" s="42"/>
      <c r="C12" s="43"/>
      <c r="D12" s="43"/>
      <c r="E12" s="37">
        <f t="shared" si="0"/>
        <v>0</v>
      </c>
      <c r="F12" s="42"/>
      <c r="G12" s="43"/>
      <c r="H12" s="43"/>
      <c r="V12" s="38" t="str">
        <f t="shared" si="3"/>
        <v>XY</v>
      </c>
      <c r="W12" s="38">
        <f t="shared" si="4"/>
        <v>20</v>
      </c>
      <c r="X12" s="38">
        <f>COUNTIF(V$5:V12,V12)</f>
        <v>8</v>
      </c>
      <c r="Y12" s="39" t="e">
        <f t="shared" ref="Y12:Y24" si="7">IF(E12&gt;0,INT(100*IF(AND($W12=1,$X12=1),D12,D12)),#N/A)</f>
        <v>#N/A</v>
      </c>
      <c r="Z12" s="39" t="e">
        <f t="shared" ref="Z12:Z24" si="8">IF(E12&gt;0,INT(100*IF(AND($W12=1,$X12=1),C12,C12-0.5+1/($W12+1)*$X12)),#N/A)</f>
        <v>#N/A</v>
      </c>
      <c r="AA12" s="38"/>
    </row>
    <row r="13" spans="1:27" ht="67.5" customHeight="1" x14ac:dyDescent="0.25">
      <c r="A13" s="36" t="s">
        <v>8</v>
      </c>
      <c r="B13" s="42"/>
      <c r="C13" s="43"/>
      <c r="D13" s="43"/>
      <c r="E13" s="37">
        <f t="shared" si="0"/>
        <v>0</v>
      </c>
      <c r="F13" s="42"/>
      <c r="G13" s="43"/>
      <c r="H13" s="43"/>
      <c r="V13" s="38" t="str">
        <f t="shared" si="3"/>
        <v>XY</v>
      </c>
      <c r="W13" s="38">
        <f t="shared" si="4"/>
        <v>20</v>
      </c>
      <c r="X13" s="38">
        <f>COUNTIF(V$5:V13,V13)</f>
        <v>9</v>
      </c>
      <c r="Y13" s="39" t="e">
        <f t="shared" si="7"/>
        <v>#N/A</v>
      </c>
      <c r="Z13" s="39" t="e">
        <f t="shared" si="8"/>
        <v>#N/A</v>
      </c>
      <c r="AA13" s="38"/>
    </row>
    <row r="14" spans="1:27" ht="67.5" customHeight="1" x14ac:dyDescent="0.25">
      <c r="A14" s="36" t="s">
        <v>9</v>
      </c>
      <c r="B14" s="42"/>
      <c r="C14" s="43"/>
      <c r="D14" s="43"/>
      <c r="E14" s="37">
        <f t="shared" si="0"/>
        <v>0</v>
      </c>
      <c r="F14" s="42"/>
      <c r="G14" s="43"/>
      <c r="H14" s="43"/>
      <c r="V14" s="38" t="str">
        <f t="shared" si="3"/>
        <v>XY</v>
      </c>
      <c r="W14" s="38">
        <f t="shared" si="4"/>
        <v>20</v>
      </c>
      <c r="X14" s="38">
        <f>COUNTIF(V$5:V14,V14)</f>
        <v>10</v>
      </c>
      <c r="Y14" s="39" t="e">
        <f t="shared" si="7"/>
        <v>#N/A</v>
      </c>
      <c r="Z14" s="39" t="e">
        <f t="shared" si="8"/>
        <v>#N/A</v>
      </c>
      <c r="AA14" s="38"/>
    </row>
    <row r="15" spans="1:27" ht="67.5" customHeight="1" x14ac:dyDescent="0.25">
      <c r="A15" s="36" t="s">
        <v>10</v>
      </c>
      <c r="B15" s="42"/>
      <c r="C15" s="43"/>
      <c r="D15" s="43"/>
      <c r="E15" s="37">
        <f t="shared" si="0"/>
        <v>0</v>
      </c>
      <c r="F15" s="42"/>
      <c r="G15" s="43"/>
      <c r="H15" s="43"/>
      <c r="V15" s="38" t="str">
        <f t="shared" si="3"/>
        <v>XY</v>
      </c>
      <c r="W15" s="38">
        <f t="shared" si="4"/>
        <v>20</v>
      </c>
      <c r="X15" s="38">
        <f>COUNTIF(V$5:V15,V15)</f>
        <v>11</v>
      </c>
      <c r="Y15" s="39" t="e">
        <f t="shared" si="7"/>
        <v>#N/A</v>
      </c>
      <c r="Z15" s="39" t="e">
        <f t="shared" si="8"/>
        <v>#N/A</v>
      </c>
      <c r="AA15" s="38"/>
    </row>
    <row r="16" spans="1:27" ht="67.5" customHeight="1" x14ac:dyDescent="0.25">
      <c r="A16" s="36" t="s">
        <v>11</v>
      </c>
      <c r="B16" s="42"/>
      <c r="C16" s="43"/>
      <c r="D16" s="43"/>
      <c r="E16" s="37">
        <f t="shared" si="0"/>
        <v>0</v>
      </c>
      <c r="F16" s="42"/>
      <c r="G16" s="43"/>
      <c r="H16" s="43"/>
      <c r="V16" s="38" t="str">
        <f t="shared" si="3"/>
        <v>XY</v>
      </c>
      <c r="W16" s="38">
        <f t="shared" si="4"/>
        <v>20</v>
      </c>
      <c r="X16" s="38">
        <f>COUNTIF(V$5:V16,V16)</f>
        <v>12</v>
      </c>
      <c r="Y16" s="39" t="e">
        <f t="shared" si="7"/>
        <v>#N/A</v>
      </c>
      <c r="Z16" s="39" t="e">
        <f t="shared" si="8"/>
        <v>#N/A</v>
      </c>
      <c r="AA16" s="38"/>
    </row>
    <row r="17" spans="1:30" ht="67.5" customHeight="1" x14ac:dyDescent="0.25">
      <c r="A17" s="36" t="s">
        <v>12</v>
      </c>
      <c r="B17" s="42"/>
      <c r="C17" s="43"/>
      <c r="D17" s="43"/>
      <c r="E17" s="37">
        <f t="shared" si="0"/>
        <v>0</v>
      </c>
      <c r="F17" s="42"/>
      <c r="G17" s="43"/>
      <c r="H17" s="43"/>
      <c r="V17" s="38" t="str">
        <f t="shared" si="3"/>
        <v>XY</v>
      </c>
      <c r="W17" s="38">
        <f t="shared" si="4"/>
        <v>20</v>
      </c>
      <c r="X17" s="38">
        <f>COUNTIF(V$5:V17,V17)</f>
        <v>13</v>
      </c>
      <c r="Y17" s="39" t="e">
        <f t="shared" si="7"/>
        <v>#N/A</v>
      </c>
      <c r="Z17" s="39" t="e">
        <f t="shared" si="8"/>
        <v>#N/A</v>
      </c>
      <c r="AA17" s="38"/>
    </row>
    <row r="18" spans="1:30" ht="67.5" customHeight="1" x14ac:dyDescent="0.25">
      <c r="A18" s="36" t="s">
        <v>13</v>
      </c>
      <c r="B18" s="42"/>
      <c r="C18" s="43"/>
      <c r="D18" s="43"/>
      <c r="E18" s="37">
        <f t="shared" si="0"/>
        <v>0</v>
      </c>
      <c r="F18" s="42"/>
      <c r="G18" s="43"/>
      <c r="H18" s="43"/>
      <c r="V18" s="38" t="str">
        <f t="shared" si="3"/>
        <v>XY</v>
      </c>
      <c r="W18" s="38">
        <f t="shared" si="4"/>
        <v>20</v>
      </c>
      <c r="X18" s="38">
        <f>COUNTIF(V$5:V18,V18)</f>
        <v>14</v>
      </c>
      <c r="Y18" s="39" t="e">
        <f t="shared" si="7"/>
        <v>#N/A</v>
      </c>
      <c r="Z18" s="39" t="e">
        <f t="shared" si="8"/>
        <v>#N/A</v>
      </c>
      <c r="AA18" s="38"/>
    </row>
    <row r="19" spans="1:30" ht="67.5" customHeight="1" x14ac:dyDescent="0.25">
      <c r="A19" s="36" t="s">
        <v>14</v>
      </c>
      <c r="B19" s="42"/>
      <c r="C19" s="43"/>
      <c r="D19" s="43"/>
      <c r="E19" s="37">
        <f t="shared" si="0"/>
        <v>0</v>
      </c>
      <c r="F19" s="42"/>
      <c r="G19" s="43"/>
      <c r="H19" s="43"/>
      <c r="V19" s="38" t="str">
        <f t="shared" si="3"/>
        <v>XY</v>
      </c>
      <c r="W19" s="38">
        <f t="shared" si="4"/>
        <v>20</v>
      </c>
      <c r="X19" s="38">
        <f>COUNTIF(V$5:V19,V19)</f>
        <v>15</v>
      </c>
      <c r="Y19" s="39" t="e">
        <f t="shared" si="7"/>
        <v>#N/A</v>
      </c>
      <c r="Z19" s="39" t="e">
        <f t="shared" si="8"/>
        <v>#N/A</v>
      </c>
      <c r="AA19" s="38"/>
    </row>
    <row r="20" spans="1:30" ht="67.5" customHeight="1" x14ac:dyDescent="0.25">
      <c r="A20" s="36" t="s">
        <v>15</v>
      </c>
      <c r="B20" s="42"/>
      <c r="C20" s="43"/>
      <c r="D20" s="43"/>
      <c r="E20" s="37">
        <f t="shared" si="0"/>
        <v>0</v>
      </c>
      <c r="F20" s="42"/>
      <c r="G20" s="43"/>
      <c r="H20" s="43"/>
      <c r="V20" s="38" t="str">
        <f t="shared" si="3"/>
        <v>XY</v>
      </c>
      <c r="W20" s="38">
        <f t="shared" si="4"/>
        <v>20</v>
      </c>
      <c r="X20" s="38">
        <f>COUNTIF(V$5:V20,V20)</f>
        <v>16</v>
      </c>
      <c r="Y20" s="39" t="e">
        <f t="shared" si="7"/>
        <v>#N/A</v>
      </c>
      <c r="Z20" s="39" t="e">
        <f t="shared" si="8"/>
        <v>#N/A</v>
      </c>
      <c r="AA20" s="38"/>
    </row>
    <row r="21" spans="1:30" ht="67.5" customHeight="1" x14ac:dyDescent="0.25">
      <c r="A21" s="36" t="s">
        <v>30</v>
      </c>
      <c r="B21" s="42"/>
      <c r="C21" s="43"/>
      <c r="D21" s="43"/>
      <c r="E21" s="37">
        <f t="shared" ref="E21:E24" si="9">C21*D21</f>
        <v>0</v>
      </c>
      <c r="F21" s="42"/>
      <c r="G21" s="43"/>
      <c r="H21" s="43"/>
      <c r="V21" s="38" t="str">
        <f t="shared" si="3"/>
        <v>XY</v>
      </c>
      <c r="W21" s="38">
        <f t="shared" si="4"/>
        <v>20</v>
      </c>
      <c r="X21" s="38">
        <f>COUNTIF(V$5:V21,V21)</f>
        <v>17</v>
      </c>
      <c r="Y21" s="39" t="e">
        <f t="shared" si="7"/>
        <v>#N/A</v>
      </c>
      <c r="Z21" s="39" t="e">
        <f t="shared" si="8"/>
        <v>#N/A</v>
      </c>
      <c r="AA21" s="38"/>
    </row>
    <row r="22" spans="1:30" ht="67.5" customHeight="1" x14ac:dyDescent="0.25">
      <c r="A22" s="36" t="s">
        <v>31</v>
      </c>
      <c r="B22" s="42"/>
      <c r="C22" s="43"/>
      <c r="D22" s="43"/>
      <c r="E22" s="37">
        <f t="shared" si="9"/>
        <v>0</v>
      </c>
      <c r="F22" s="42"/>
      <c r="G22" s="43"/>
      <c r="H22" s="43"/>
      <c r="V22" s="38" t="str">
        <f t="shared" si="3"/>
        <v>XY</v>
      </c>
      <c r="W22" s="38">
        <f t="shared" si="4"/>
        <v>20</v>
      </c>
      <c r="X22" s="38">
        <f>COUNTIF(V$5:V22,V22)</f>
        <v>18</v>
      </c>
      <c r="Y22" s="39" t="e">
        <f t="shared" si="7"/>
        <v>#N/A</v>
      </c>
      <c r="Z22" s="39" t="e">
        <f t="shared" si="8"/>
        <v>#N/A</v>
      </c>
      <c r="AA22" s="38"/>
    </row>
    <row r="23" spans="1:30" ht="67.5" customHeight="1" x14ac:dyDescent="0.25">
      <c r="A23" s="36" t="s">
        <v>32</v>
      </c>
      <c r="B23" s="42"/>
      <c r="C23" s="43"/>
      <c r="D23" s="43"/>
      <c r="E23" s="37">
        <f t="shared" si="9"/>
        <v>0</v>
      </c>
      <c r="F23" s="42"/>
      <c r="G23" s="43"/>
      <c r="H23" s="43"/>
      <c r="V23" s="38" t="str">
        <f t="shared" si="3"/>
        <v>XY</v>
      </c>
      <c r="W23" s="38">
        <f t="shared" si="4"/>
        <v>20</v>
      </c>
      <c r="X23" s="38">
        <f>COUNTIF(V$5:V23,V23)</f>
        <v>19</v>
      </c>
      <c r="Y23" s="39" t="e">
        <f t="shared" si="7"/>
        <v>#N/A</v>
      </c>
      <c r="Z23" s="39" t="e">
        <f t="shared" si="8"/>
        <v>#N/A</v>
      </c>
      <c r="AA23" s="38"/>
    </row>
    <row r="24" spans="1:30" ht="67.5" customHeight="1" x14ac:dyDescent="0.25">
      <c r="A24" s="36" t="s">
        <v>33</v>
      </c>
      <c r="B24" s="42"/>
      <c r="C24" s="43"/>
      <c r="D24" s="43"/>
      <c r="E24" s="37">
        <f t="shared" si="9"/>
        <v>0</v>
      </c>
      <c r="F24" s="42"/>
      <c r="G24" s="43"/>
      <c r="H24" s="43"/>
      <c r="V24" s="38" t="str">
        <f t="shared" si="3"/>
        <v>XY</v>
      </c>
      <c r="W24" s="38">
        <f t="shared" si="4"/>
        <v>20</v>
      </c>
      <c r="X24" s="38">
        <f>COUNTIF(V$5:V24,V24)</f>
        <v>20</v>
      </c>
      <c r="Y24" s="39" t="e">
        <f t="shared" si="7"/>
        <v>#N/A</v>
      </c>
      <c r="Z24" s="39" t="e">
        <f t="shared" si="8"/>
        <v>#N/A</v>
      </c>
      <c r="AA24" s="38"/>
      <c r="AC24" s="33" t="s">
        <v>36</v>
      </c>
      <c r="AD24" s="33" t="s">
        <v>36</v>
      </c>
    </row>
    <row r="25" spans="1:30" ht="30" customHeight="1" x14ac:dyDescent="0.25"/>
  </sheetData>
  <sheetProtection sheet="1" objects="1" scenarios="1" selectLockedCells="1"/>
  <sortState xmlns:xlrd2="http://schemas.microsoft.com/office/spreadsheetml/2017/richdata2" ref="B5:E20">
    <sortCondition descending="1" ref="E5:E20"/>
  </sortState>
  <mergeCells count="2">
    <mergeCell ref="C1:H1"/>
    <mergeCell ref="A2:B2"/>
  </mergeCells>
  <phoneticPr fontId="1" type="noConversion"/>
  <dataValidations count="1">
    <dataValidation type="whole" allowBlank="1" showErrorMessage="1" error="Der Wert muss zwischen 1 und 5 liegen. Leere Zellen sind erlaubt." sqref="C5:D24 G5:H24" xr:uid="{4C28C6C4-59F9-4965-B109-E2A88C7AA126}">
      <formula1>1</formula1>
      <formula2>5</formula2>
    </dataValidation>
  </dataValidations>
  <printOptions horizontalCentered="1"/>
  <pageMargins left="0.31496062992125984" right="0.31496062992125984" top="0.31496062992125984" bottom="0.31496062992125984" header="0.31496062992125984" footer="0.31496062992125984"/>
  <pageSetup paperSize="9" scale="73" fitToHeight="4" orientation="landscape" r:id="rId1"/>
  <headerFooter>
    <oddFooter>&amp;L&amp;8&amp;D - Seite &amp;P von &amp;N&amp;R&amp;8&amp;F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B6B33CB-8EC9-4C46-917B-BD9893FAFD23}">
          <x14:formula1>
            <xm:f>Auswahllisten!$A$2:$A$6</xm:f>
          </x14:formula1>
          <xm:sqref>F5:F24</xm:sqref>
        </x14:dataValidation>
        <x14:dataValidation type="list" allowBlank="1" showInputMessage="1" showErrorMessage="1" xr:uid="{318EFBEB-2A4E-4A2E-8B15-2DA77FB4C6E0}">
          <x14:formula1>
            <xm:f>'Vorlage-Risiken'!$B$2:$B$17</xm:f>
          </x14:formula1>
          <xm:sqref>B5:B24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9A641-F56F-4689-B357-4635DA6D7FAD}">
  <sheetPr>
    <tabColor rgb="FFFFC000"/>
  </sheetPr>
  <dimension ref="B1:I19"/>
  <sheetViews>
    <sheetView showGridLines="0" zoomScaleNormal="100" workbookViewId="0">
      <selection activeCell="B11" sqref="B11:I11"/>
    </sheetView>
  </sheetViews>
  <sheetFormatPr baseColWidth="10" defaultColWidth="7.7109375" defaultRowHeight="15" x14ac:dyDescent="0.25"/>
  <cols>
    <col min="1" max="2" width="4.28515625" style="9" customWidth="1"/>
    <col min="3" max="3" width="5.140625" style="9" customWidth="1"/>
    <col min="4" max="4" width="16.7109375" style="9" customWidth="1"/>
    <col min="5" max="8" width="16.5703125" style="9" customWidth="1"/>
    <col min="9" max="9" width="2.140625" style="9" customWidth="1"/>
    <col min="10" max="10" width="9.28515625" style="9" customWidth="1"/>
    <col min="11" max="16384" width="7.7109375" style="9"/>
  </cols>
  <sheetData>
    <row r="1" spans="2:9" ht="23.25" x14ac:dyDescent="0.25">
      <c r="B1" s="7" t="s">
        <v>35</v>
      </c>
      <c r="C1" s="7"/>
      <c r="D1" s="8"/>
      <c r="E1" s="8"/>
      <c r="F1" s="66" t="str">
        <f>Risikoliste!C1</f>
        <v>Weinbaubetrieb XYZ</v>
      </c>
      <c r="G1" s="66"/>
      <c r="H1" s="66"/>
      <c r="I1" s="66"/>
    </row>
    <row r="2" spans="2:9" ht="24.75" customHeight="1" thickBot="1" x14ac:dyDescent="0.3"/>
    <row r="3" spans="2:9" ht="87" customHeight="1" thickBot="1" x14ac:dyDescent="0.3">
      <c r="B3" s="68" t="s">
        <v>38</v>
      </c>
      <c r="C3" s="10">
        <v>5</v>
      </c>
      <c r="D3" s="11"/>
      <c r="E3" s="11"/>
      <c r="F3" s="12"/>
      <c r="G3" s="12"/>
      <c r="H3" s="12"/>
    </row>
    <row r="4" spans="2:9" ht="87" customHeight="1" thickBot="1" x14ac:dyDescent="0.3">
      <c r="B4" s="68"/>
      <c r="C4" s="10">
        <v>4</v>
      </c>
      <c r="D4" s="13"/>
      <c r="E4" s="11"/>
      <c r="F4" s="11"/>
      <c r="G4" s="12"/>
      <c r="H4" s="12"/>
    </row>
    <row r="5" spans="2:9" ht="87" customHeight="1" thickBot="1" x14ac:dyDescent="0.3">
      <c r="B5" s="68"/>
      <c r="C5" s="10">
        <v>3</v>
      </c>
      <c r="D5" s="13"/>
      <c r="E5" s="13"/>
      <c r="F5" s="11"/>
      <c r="G5" s="11"/>
      <c r="H5" s="12"/>
    </row>
    <row r="6" spans="2:9" ht="87" customHeight="1" thickBot="1" x14ac:dyDescent="0.3">
      <c r="B6" s="68"/>
      <c r="C6" s="10">
        <v>2</v>
      </c>
      <c r="D6" s="13"/>
      <c r="E6" s="13"/>
      <c r="F6" s="13"/>
      <c r="G6" s="11"/>
      <c r="H6" s="11"/>
    </row>
    <row r="7" spans="2:9" ht="87" customHeight="1" thickBot="1" x14ac:dyDescent="0.3">
      <c r="B7" s="68"/>
      <c r="C7" s="10">
        <v>1</v>
      </c>
      <c r="D7" s="13"/>
      <c r="E7" s="13"/>
      <c r="F7" s="13"/>
      <c r="G7" s="13"/>
      <c r="H7" s="11"/>
    </row>
    <row r="8" spans="2:9" ht="31.5" customHeight="1" x14ac:dyDescent="0.25">
      <c r="D8" s="14">
        <v>1</v>
      </c>
      <c r="E8" s="14">
        <v>2</v>
      </c>
      <c r="F8" s="14">
        <v>3</v>
      </c>
      <c r="G8" s="14">
        <v>4</v>
      </c>
      <c r="H8" s="14">
        <v>5</v>
      </c>
    </row>
    <row r="9" spans="2:9" ht="31.5" customHeight="1" x14ac:dyDescent="0.25">
      <c r="C9" s="15"/>
      <c r="D9" s="67" t="s">
        <v>18</v>
      </c>
      <c r="E9" s="67"/>
      <c r="F9" s="67"/>
      <c r="G9" s="67"/>
      <c r="H9" s="67"/>
      <c r="I9" s="15"/>
    </row>
    <row r="10" spans="2:9" x14ac:dyDescent="0.25">
      <c r="B10" s="65" t="s">
        <v>39</v>
      </c>
      <c r="C10" s="65"/>
      <c r="D10" s="65"/>
      <c r="E10" s="65"/>
      <c r="F10" s="65"/>
      <c r="G10" s="65"/>
      <c r="H10" s="65"/>
      <c r="I10" s="65"/>
    </row>
    <row r="11" spans="2:9" ht="199.5" customHeight="1" x14ac:dyDescent="0.25">
      <c r="B11" s="64"/>
      <c r="C11" s="64"/>
      <c r="D11" s="64"/>
      <c r="E11" s="64"/>
      <c r="F11" s="64"/>
      <c r="G11" s="64"/>
      <c r="H11" s="64"/>
      <c r="I11" s="64"/>
    </row>
    <row r="12" spans="2:9" ht="47.25" customHeight="1" x14ac:dyDescent="0.25"/>
    <row r="13" spans="2:9" ht="47.25" customHeight="1" x14ac:dyDescent="0.25"/>
    <row r="14" spans="2:9" ht="47.25" customHeight="1" x14ac:dyDescent="0.25"/>
    <row r="15" spans="2:9" ht="47.25" customHeight="1" x14ac:dyDescent="0.25"/>
    <row r="16" spans="2:9" ht="47.25" customHeight="1" x14ac:dyDescent="0.25"/>
    <row r="17" s="9" customFormat="1" ht="47.25" customHeight="1" x14ac:dyDescent="0.25"/>
    <row r="18" s="9" customFormat="1" ht="47.25" customHeight="1" x14ac:dyDescent="0.25"/>
    <row r="19" s="9" customFormat="1" ht="47.25" customHeight="1" x14ac:dyDescent="0.25"/>
  </sheetData>
  <sheetProtection sheet="1" objects="1" scenarios="1" selectLockedCells="1"/>
  <mergeCells count="5">
    <mergeCell ref="B11:I11"/>
    <mergeCell ref="B10:I10"/>
    <mergeCell ref="F1:I1"/>
    <mergeCell ref="D9:H9"/>
    <mergeCell ref="B3:B7"/>
  </mergeCells>
  <pageMargins left="0.51181102362204722" right="0.31496062992125984" top="0.59055118110236227" bottom="0.59055118110236227" header="0.31496062992125984" footer="0.31496062992125984"/>
  <pageSetup paperSize="9" orientation="portrait" r:id="rId1"/>
  <headerFooter>
    <oddFooter>&amp;L&amp;8&amp;D&amp;R&amp;8&amp;F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FD2D1-1ABF-4CD5-B473-F9DA67BB5DD7}">
  <sheetPr>
    <tabColor rgb="FF7030A0"/>
  </sheetPr>
  <dimension ref="A1:C78"/>
  <sheetViews>
    <sheetView workbookViewId="0">
      <pane ySplit="2" topLeftCell="A3" activePane="bottomLeft" state="frozen"/>
      <selection pane="bottomLeft" activeCell="A3" sqref="A3"/>
    </sheetView>
  </sheetViews>
  <sheetFormatPr baseColWidth="10" defaultColWidth="0" defaultRowHeight="12" zeroHeight="1" x14ac:dyDescent="0.25"/>
  <cols>
    <col min="1" max="1" width="27.28515625" style="3" bestFit="1" customWidth="1"/>
    <col min="2" max="2" width="63.140625" style="4" customWidth="1"/>
    <col min="3" max="3" width="63.140625" style="46" customWidth="1"/>
    <col min="4" max="16384" width="63.140625" style="3" hidden="1"/>
  </cols>
  <sheetData>
    <row r="1" spans="1:3" x14ac:dyDescent="0.25">
      <c r="A1" s="1" t="s">
        <v>20</v>
      </c>
      <c r="B1" s="2" t="s">
        <v>19</v>
      </c>
      <c r="C1" s="54" t="s">
        <v>137</v>
      </c>
    </row>
    <row r="2" spans="1:3" x14ac:dyDescent="0.25">
      <c r="A2" s="1"/>
      <c r="B2" s="2"/>
      <c r="C2" s="54"/>
    </row>
    <row r="3" spans="1:3" ht="49.5" customHeight="1" x14ac:dyDescent="0.25">
      <c r="A3" s="48" t="s">
        <v>98</v>
      </c>
      <c r="B3" s="49" t="s">
        <v>102</v>
      </c>
      <c r="C3" s="50" t="s">
        <v>138</v>
      </c>
    </row>
    <row r="4" spans="1:3" ht="49.5" customHeight="1" x14ac:dyDescent="0.25">
      <c r="A4" s="48" t="s">
        <v>98</v>
      </c>
      <c r="B4" s="49" t="s">
        <v>101</v>
      </c>
      <c r="C4" s="50" t="s">
        <v>139</v>
      </c>
    </row>
    <row r="5" spans="1:3" ht="49.5" customHeight="1" x14ac:dyDescent="0.25">
      <c r="A5" s="48" t="s">
        <v>98</v>
      </c>
      <c r="B5" s="49" t="s">
        <v>100</v>
      </c>
      <c r="C5" s="50" t="s">
        <v>140</v>
      </c>
    </row>
    <row r="6" spans="1:3" ht="49.5" customHeight="1" x14ac:dyDescent="0.25">
      <c r="A6" s="48" t="s">
        <v>98</v>
      </c>
      <c r="B6" s="49" t="s">
        <v>99</v>
      </c>
      <c r="C6" s="51" t="s">
        <v>141</v>
      </c>
    </row>
    <row r="7" spans="1:3" ht="49.5" customHeight="1" x14ac:dyDescent="0.25">
      <c r="A7" s="48" t="s">
        <v>25</v>
      </c>
      <c r="B7" s="49" t="s">
        <v>24</v>
      </c>
      <c r="C7" s="51" t="s">
        <v>142</v>
      </c>
    </row>
    <row r="8" spans="1:3" ht="49.5" customHeight="1" x14ac:dyDescent="0.25">
      <c r="A8" s="48" t="s">
        <v>25</v>
      </c>
      <c r="B8" s="49" t="s">
        <v>22</v>
      </c>
      <c r="C8" s="51" t="s">
        <v>142</v>
      </c>
    </row>
    <row r="9" spans="1:3" ht="49.5" customHeight="1" x14ac:dyDescent="0.25">
      <c r="A9" s="48" t="s">
        <v>25</v>
      </c>
      <c r="B9" s="49" t="s">
        <v>23</v>
      </c>
      <c r="C9" s="51" t="s">
        <v>150</v>
      </c>
    </row>
    <row r="10" spans="1:3" ht="49.5" customHeight="1" x14ac:dyDescent="0.25">
      <c r="A10" s="48" t="s">
        <v>25</v>
      </c>
      <c r="B10" s="49" t="s">
        <v>21</v>
      </c>
      <c r="C10" s="51" t="s">
        <v>151</v>
      </c>
    </row>
    <row r="11" spans="1:3" ht="49.5" customHeight="1" x14ac:dyDescent="0.25">
      <c r="A11" s="48" t="s">
        <v>25</v>
      </c>
      <c r="B11" s="49" t="s">
        <v>123</v>
      </c>
      <c r="C11" s="51" t="s">
        <v>143</v>
      </c>
    </row>
    <row r="12" spans="1:3" ht="49.5" customHeight="1" x14ac:dyDescent="0.25">
      <c r="A12" s="48" t="s">
        <v>103</v>
      </c>
      <c r="B12" s="49" t="s">
        <v>146</v>
      </c>
      <c r="C12" s="51" t="s">
        <v>144</v>
      </c>
    </row>
    <row r="13" spans="1:3" ht="49.5" customHeight="1" x14ac:dyDescent="0.25">
      <c r="A13" s="48" t="s">
        <v>103</v>
      </c>
      <c r="B13" s="49" t="s">
        <v>107</v>
      </c>
      <c r="C13" s="51" t="s">
        <v>145</v>
      </c>
    </row>
    <row r="14" spans="1:3" ht="49.5" customHeight="1" x14ac:dyDescent="0.25">
      <c r="A14" s="48" t="s">
        <v>103</v>
      </c>
      <c r="B14" s="49" t="s">
        <v>106</v>
      </c>
      <c r="C14" s="51" t="s">
        <v>147</v>
      </c>
    </row>
    <row r="15" spans="1:3" ht="49.5" customHeight="1" x14ac:dyDescent="0.25">
      <c r="A15" s="48" t="s">
        <v>103</v>
      </c>
      <c r="B15" s="49" t="s">
        <v>105</v>
      </c>
      <c r="C15" s="51" t="s">
        <v>148</v>
      </c>
    </row>
    <row r="16" spans="1:3" ht="49.5" customHeight="1" x14ac:dyDescent="0.25">
      <c r="A16" s="48" t="s">
        <v>103</v>
      </c>
      <c r="B16" s="49" t="s">
        <v>104</v>
      </c>
      <c r="C16" s="51" t="s">
        <v>148</v>
      </c>
    </row>
    <row r="17" spans="1:3" ht="49.5" customHeight="1" x14ac:dyDescent="0.25">
      <c r="A17" s="48" t="s">
        <v>108</v>
      </c>
      <c r="B17" s="49" t="s">
        <v>110</v>
      </c>
      <c r="C17" s="51" t="s">
        <v>149</v>
      </c>
    </row>
    <row r="18" spans="1:3" ht="49.5" customHeight="1" x14ac:dyDescent="0.25">
      <c r="A18" s="48" t="s">
        <v>108</v>
      </c>
      <c r="B18" s="49" t="s">
        <v>109</v>
      </c>
      <c r="C18" s="51" t="s">
        <v>153</v>
      </c>
    </row>
    <row r="19" spans="1:3" ht="49.5" customHeight="1" x14ac:dyDescent="0.25">
      <c r="A19" s="48" t="s">
        <v>26</v>
      </c>
      <c r="B19" s="49" t="s">
        <v>121</v>
      </c>
      <c r="C19" s="51" t="s">
        <v>154</v>
      </c>
    </row>
    <row r="20" spans="1:3" ht="49.5" customHeight="1" x14ac:dyDescent="0.25">
      <c r="A20" s="48" t="s">
        <v>26</v>
      </c>
      <c r="B20" s="49" t="s">
        <v>27</v>
      </c>
      <c r="C20" s="51" t="s">
        <v>155</v>
      </c>
    </row>
    <row r="21" spans="1:3" ht="49.5" customHeight="1" x14ac:dyDescent="0.25">
      <c r="A21" s="48" t="s">
        <v>26</v>
      </c>
      <c r="B21" s="49" t="s">
        <v>122</v>
      </c>
      <c r="C21" s="51" t="s">
        <v>156</v>
      </c>
    </row>
    <row r="22" spans="1:3" ht="49.5" customHeight="1" x14ac:dyDescent="0.25">
      <c r="A22" s="48" t="s">
        <v>26</v>
      </c>
      <c r="B22" s="49" t="s">
        <v>136</v>
      </c>
      <c r="C22" s="51" t="s">
        <v>168</v>
      </c>
    </row>
    <row r="23" spans="1:3" ht="49.5" customHeight="1" x14ac:dyDescent="0.25">
      <c r="A23" s="48" t="s">
        <v>120</v>
      </c>
      <c r="B23" s="49" t="s">
        <v>125</v>
      </c>
      <c r="C23" s="51" t="s">
        <v>157</v>
      </c>
    </row>
    <row r="24" spans="1:3" ht="49.5" customHeight="1" x14ac:dyDescent="0.25">
      <c r="A24" s="48" t="s">
        <v>120</v>
      </c>
      <c r="B24" s="49" t="s">
        <v>124</v>
      </c>
      <c r="C24" s="51" t="s">
        <v>158</v>
      </c>
    </row>
    <row r="25" spans="1:3" ht="49.5" customHeight="1" x14ac:dyDescent="0.25">
      <c r="A25" s="48" t="s">
        <v>117</v>
      </c>
      <c r="B25" s="49" t="s">
        <v>119</v>
      </c>
      <c r="C25" s="51" t="s">
        <v>159</v>
      </c>
    </row>
    <row r="26" spans="1:3" ht="49.5" customHeight="1" x14ac:dyDescent="0.25">
      <c r="A26" s="48" t="s">
        <v>117</v>
      </c>
      <c r="B26" s="49" t="s">
        <v>118</v>
      </c>
      <c r="C26" s="51" t="s">
        <v>160</v>
      </c>
    </row>
    <row r="27" spans="1:3" ht="49.5" customHeight="1" x14ac:dyDescent="0.25">
      <c r="A27" s="48" t="s">
        <v>29</v>
      </c>
      <c r="B27" s="49" t="s">
        <v>114</v>
      </c>
      <c r="C27" s="51" t="s">
        <v>161</v>
      </c>
    </row>
    <row r="28" spans="1:3" ht="49.5" customHeight="1" x14ac:dyDescent="0.25">
      <c r="A28" s="48" t="s">
        <v>29</v>
      </c>
      <c r="B28" s="49" t="s">
        <v>126</v>
      </c>
      <c r="C28" s="51" t="s">
        <v>162</v>
      </c>
    </row>
    <row r="29" spans="1:3" ht="49.5" customHeight="1" x14ac:dyDescent="0.25">
      <c r="A29" s="48" t="s">
        <v>29</v>
      </c>
      <c r="B29" s="49" t="s">
        <v>113</v>
      </c>
      <c r="C29" s="51" t="s">
        <v>163</v>
      </c>
    </row>
    <row r="30" spans="1:3" ht="49.5" customHeight="1" x14ac:dyDescent="0.25">
      <c r="A30" s="48" t="s">
        <v>29</v>
      </c>
      <c r="B30" s="49" t="s">
        <v>28</v>
      </c>
      <c r="C30" s="51" t="s">
        <v>164</v>
      </c>
    </row>
    <row r="31" spans="1:3" ht="49.5" customHeight="1" x14ac:dyDescent="0.25">
      <c r="A31" s="48" t="s">
        <v>29</v>
      </c>
      <c r="B31" s="49" t="s">
        <v>115</v>
      </c>
      <c r="C31" s="51" t="s">
        <v>165</v>
      </c>
    </row>
    <row r="32" spans="1:3" ht="49.5" customHeight="1" x14ac:dyDescent="0.25">
      <c r="A32" s="48" t="s">
        <v>29</v>
      </c>
      <c r="B32" s="49" t="s">
        <v>112</v>
      </c>
      <c r="C32" s="51" t="s">
        <v>166</v>
      </c>
    </row>
    <row r="33" spans="1:3" ht="49.5" customHeight="1" x14ac:dyDescent="0.25">
      <c r="A33" s="48" t="s">
        <v>29</v>
      </c>
      <c r="B33" s="49" t="s">
        <v>111</v>
      </c>
      <c r="C33" s="51" t="s">
        <v>167</v>
      </c>
    </row>
    <row r="34" spans="1:3" ht="49.5" customHeight="1" x14ac:dyDescent="0.25">
      <c r="A34" s="48"/>
      <c r="B34" s="49"/>
      <c r="C34" s="50"/>
    </row>
    <row r="35" spans="1:3" ht="49.5" customHeight="1" x14ac:dyDescent="0.25">
      <c r="A35" s="48"/>
      <c r="B35" s="49"/>
      <c r="C35" s="50"/>
    </row>
    <row r="36" spans="1:3" ht="49.5" customHeight="1" x14ac:dyDescent="0.25">
      <c r="A36" s="48"/>
      <c r="B36" s="49"/>
      <c r="C36" s="50"/>
    </row>
    <row r="37" spans="1:3" ht="49.5" customHeight="1" x14ac:dyDescent="0.25">
      <c r="A37" s="48"/>
      <c r="B37" s="49"/>
      <c r="C37" s="50"/>
    </row>
    <row r="38" spans="1:3" ht="49.5" customHeight="1" x14ac:dyDescent="0.25">
      <c r="A38" s="48"/>
      <c r="B38" s="49"/>
      <c r="C38" s="50"/>
    </row>
    <row r="39" spans="1:3" ht="49.5" customHeight="1" x14ac:dyDescent="0.25">
      <c r="A39" s="48"/>
      <c r="B39" s="49"/>
      <c r="C39" s="50"/>
    </row>
    <row r="40" spans="1:3" ht="49.5" customHeight="1" x14ac:dyDescent="0.25">
      <c r="A40" s="48"/>
      <c r="B40" s="49"/>
      <c r="C40" s="50"/>
    </row>
    <row r="41" spans="1:3" ht="49.5" customHeight="1" x14ac:dyDescent="0.25">
      <c r="A41" s="48"/>
      <c r="B41" s="49"/>
      <c r="C41" s="50"/>
    </row>
    <row r="42" spans="1:3" ht="49.5" customHeight="1" x14ac:dyDescent="0.25">
      <c r="A42" s="48"/>
      <c r="B42" s="49"/>
      <c r="C42" s="50"/>
    </row>
    <row r="43" spans="1:3" ht="49.5" customHeight="1" x14ac:dyDescent="0.25">
      <c r="A43" s="48"/>
      <c r="B43" s="49"/>
      <c r="C43" s="50"/>
    </row>
    <row r="44" spans="1:3" ht="49.5" customHeight="1" x14ac:dyDescent="0.25">
      <c r="A44" s="48"/>
      <c r="B44" s="49"/>
      <c r="C44" s="50"/>
    </row>
    <row r="45" spans="1:3" ht="49.5" customHeight="1" x14ac:dyDescent="0.25">
      <c r="A45" s="48"/>
      <c r="B45" s="49"/>
      <c r="C45" s="50"/>
    </row>
    <row r="46" spans="1:3" ht="49.5" customHeight="1" x14ac:dyDescent="0.25">
      <c r="A46" s="48"/>
      <c r="B46" s="49"/>
      <c r="C46" s="50"/>
    </row>
    <row r="47" spans="1:3" ht="49.5" customHeight="1" x14ac:dyDescent="0.25">
      <c r="A47" s="48"/>
      <c r="B47" s="49"/>
      <c r="C47" s="50"/>
    </row>
    <row r="48" spans="1:3" ht="49.5" customHeight="1" x14ac:dyDescent="0.25">
      <c r="A48" s="48"/>
      <c r="B48" s="49"/>
      <c r="C48" s="50"/>
    </row>
    <row r="49" spans="1:3" ht="49.5" customHeight="1" x14ac:dyDescent="0.25">
      <c r="A49" s="48"/>
      <c r="B49" s="49"/>
      <c r="C49" s="50"/>
    </row>
    <row r="50" spans="1:3" ht="49.5" hidden="1" customHeight="1" x14ac:dyDescent="0.25">
      <c r="A50" s="5"/>
      <c r="B50" s="6"/>
      <c r="C50" s="47"/>
    </row>
    <row r="51" spans="1:3" ht="49.5" hidden="1" customHeight="1" x14ac:dyDescent="0.25">
      <c r="A51" s="5"/>
      <c r="B51" s="6"/>
      <c r="C51" s="47"/>
    </row>
    <row r="52" spans="1:3" ht="49.5" hidden="1" customHeight="1" x14ac:dyDescent="0.25">
      <c r="A52" s="5"/>
      <c r="B52" s="6"/>
      <c r="C52" s="47"/>
    </row>
    <row r="53" spans="1:3" ht="49.5" hidden="1" customHeight="1" x14ac:dyDescent="0.25">
      <c r="A53" s="5"/>
      <c r="B53" s="6"/>
      <c r="C53" s="47"/>
    </row>
    <row r="54" spans="1:3" ht="49.5" hidden="1" customHeight="1" x14ac:dyDescent="0.25">
      <c r="A54" s="5"/>
      <c r="B54" s="6"/>
      <c r="C54" s="47"/>
    </row>
    <row r="55" spans="1:3" ht="49.5" hidden="1" customHeight="1" x14ac:dyDescent="0.25">
      <c r="A55" s="5"/>
      <c r="B55" s="6"/>
      <c r="C55" s="47"/>
    </row>
    <row r="56" spans="1:3" ht="49.5" hidden="1" customHeight="1" x14ac:dyDescent="0.25">
      <c r="A56" s="5"/>
      <c r="B56" s="6"/>
      <c r="C56" s="47"/>
    </row>
    <row r="57" spans="1:3" ht="49.5" hidden="1" customHeight="1" x14ac:dyDescent="0.25">
      <c r="A57" s="5"/>
      <c r="B57" s="6"/>
      <c r="C57" s="47"/>
    </row>
    <row r="58" spans="1:3" ht="49.5" hidden="1" customHeight="1" x14ac:dyDescent="0.25">
      <c r="A58" s="5"/>
      <c r="B58" s="6"/>
      <c r="C58" s="47"/>
    </row>
    <row r="59" spans="1:3" ht="49.5" hidden="1" customHeight="1" x14ac:dyDescent="0.25">
      <c r="A59" s="5"/>
      <c r="B59" s="6"/>
      <c r="C59" s="47"/>
    </row>
    <row r="60" spans="1:3" ht="49.5" hidden="1" customHeight="1" x14ac:dyDescent="0.25">
      <c r="A60" s="5"/>
      <c r="B60" s="6"/>
      <c r="C60" s="47"/>
    </row>
    <row r="61" spans="1:3" ht="49.5" hidden="1" customHeight="1" x14ac:dyDescent="0.25">
      <c r="A61" s="5"/>
      <c r="B61" s="6"/>
      <c r="C61" s="47"/>
    </row>
    <row r="62" spans="1:3" ht="49.5" hidden="1" customHeight="1" x14ac:dyDescent="0.25">
      <c r="A62" s="5"/>
      <c r="B62" s="6"/>
      <c r="C62" s="47"/>
    </row>
    <row r="63" spans="1:3" ht="49.5" hidden="1" customHeight="1" x14ac:dyDescent="0.25">
      <c r="A63" s="5"/>
      <c r="B63" s="6"/>
      <c r="C63" s="47"/>
    </row>
    <row r="64" spans="1:3" ht="49.5" hidden="1" customHeight="1" x14ac:dyDescent="0.25">
      <c r="A64" s="5"/>
      <c r="B64" s="6"/>
      <c r="C64" s="47"/>
    </row>
    <row r="65" spans="1:3" ht="49.5" hidden="1" customHeight="1" x14ac:dyDescent="0.25">
      <c r="A65" s="5"/>
      <c r="B65" s="6"/>
      <c r="C65" s="47"/>
    </row>
    <row r="66" spans="1:3" ht="49.5" hidden="1" customHeight="1" x14ac:dyDescent="0.25">
      <c r="A66" s="5"/>
      <c r="B66" s="6"/>
      <c r="C66" s="47"/>
    </row>
    <row r="67" spans="1:3" ht="49.5" hidden="1" customHeight="1" x14ac:dyDescent="0.25">
      <c r="A67" s="5"/>
      <c r="B67" s="6"/>
      <c r="C67" s="47"/>
    </row>
    <row r="68" spans="1:3" ht="49.5" hidden="1" customHeight="1" x14ac:dyDescent="0.25">
      <c r="A68" s="5"/>
      <c r="B68" s="6"/>
      <c r="C68" s="47"/>
    </row>
    <row r="69" spans="1:3" ht="49.5" hidden="1" customHeight="1" x14ac:dyDescent="0.25">
      <c r="A69" s="5"/>
      <c r="B69" s="6"/>
      <c r="C69" s="47"/>
    </row>
    <row r="70" spans="1:3" ht="49.5" hidden="1" customHeight="1" x14ac:dyDescent="0.25">
      <c r="A70" s="5"/>
      <c r="B70" s="6"/>
      <c r="C70" s="47"/>
    </row>
    <row r="71" spans="1:3" ht="49.5" hidden="1" customHeight="1" x14ac:dyDescent="0.25">
      <c r="A71" s="5"/>
      <c r="B71" s="6"/>
      <c r="C71" s="47"/>
    </row>
    <row r="72" spans="1:3" ht="49.5" hidden="1" customHeight="1" x14ac:dyDescent="0.25">
      <c r="A72" s="5"/>
      <c r="B72" s="6"/>
      <c r="C72" s="47"/>
    </row>
    <row r="73" spans="1:3" ht="49.5" hidden="1" customHeight="1" x14ac:dyDescent="0.25">
      <c r="A73" s="5"/>
      <c r="B73" s="6"/>
      <c r="C73" s="47"/>
    </row>
    <row r="74" spans="1:3" ht="49.5" hidden="1" customHeight="1" x14ac:dyDescent="0.25"/>
    <row r="75" spans="1:3" ht="49.5" hidden="1" customHeight="1" x14ac:dyDescent="0.25"/>
    <row r="76" spans="1:3" x14ac:dyDescent="0.25"/>
    <row r="77" spans="1:3" x14ac:dyDescent="0.25"/>
    <row r="78" spans="1:3" x14ac:dyDescent="0.25"/>
  </sheetData>
  <sheetProtection sheet="1" objects="1" scenarios="1" selectLockedCells="1"/>
  <sortState xmlns:xlrd2="http://schemas.microsoft.com/office/spreadsheetml/2017/richdata2" ref="A3:C33">
    <sortCondition ref="A3:A33"/>
    <sortCondition ref="B3:B33"/>
  </sortState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673FDB7-50A4-4CA9-92C7-FBBA21B336A3}">
          <x14:formula1>
            <xm:f>Auswahllisten!$B$2:$B$20</xm:f>
          </x14:formula1>
          <xm:sqref>A3:A49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BEF18-C90E-4EA8-B3CD-913A982CA1C8}">
  <sheetPr>
    <tabColor theme="0" tint="-0.499984740745262"/>
  </sheetPr>
  <dimension ref="A1:E20"/>
  <sheetViews>
    <sheetView workbookViewId="0">
      <pane ySplit="2" topLeftCell="A3" activePane="bottomLeft" state="frozen"/>
      <selection pane="bottomLeft" activeCell="A3" sqref="A3"/>
    </sheetView>
  </sheetViews>
  <sheetFormatPr baseColWidth="10" defaultColWidth="0" defaultRowHeight="11.25" zeroHeight="1" x14ac:dyDescent="0.25"/>
  <cols>
    <col min="1" max="5" width="29.85546875" style="53" customWidth="1"/>
    <col min="6" max="16384" width="29.85546875" style="53" hidden="1"/>
  </cols>
  <sheetData>
    <row r="1" spans="1:5" x14ac:dyDescent="0.25">
      <c r="A1" s="52" t="s">
        <v>128</v>
      </c>
      <c r="B1" s="52" t="s">
        <v>152</v>
      </c>
      <c r="C1" s="52"/>
      <c r="D1" s="52"/>
      <c r="E1" s="52"/>
    </row>
    <row r="2" spans="1:5" x14ac:dyDescent="0.25">
      <c r="A2" s="52"/>
      <c r="B2" s="52"/>
      <c r="C2" s="52"/>
      <c r="D2" s="52"/>
      <c r="E2" s="52"/>
    </row>
    <row r="3" spans="1:5" ht="45" x14ac:dyDescent="0.25">
      <c r="A3" s="53" t="s">
        <v>129</v>
      </c>
      <c r="B3" s="53" t="s">
        <v>98</v>
      </c>
    </row>
    <row r="4" spans="1:5" ht="45" x14ac:dyDescent="0.25">
      <c r="A4" s="53" t="s">
        <v>130</v>
      </c>
      <c r="B4" s="53" t="s">
        <v>25</v>
      </c>
    </row>
    <row r="5" spans="1:5" ht="33.75" x14ac:dyDescent="0.25">
      <c r="A5" s="53" t="s">
        <v>131</v>
      </c>
      <c r="B5" s="53" t="s">
        <v>103</v>
      </c>
    </row>
    <row r="6" spans="1:5" ht="45" x14ac:dyDescent="0.25">
      <c r="A6" s="53" t="s">
        <v>132</v>
      </c>
      <c r="B6" s="53" t="s">
        <v>108</v>
      </c>
    </row>
    <row r="7" spans="1:5" x14ac:dyDescent="0.25">
      <c r="B7" s="53" t="s">
        <v>26</v>
      </c>
    </row>
    <row r="8" spans="1:5" x14ac:dyDescent="0.25">
      <c r="B8" s="53" t="s">
        <v>120</v>
      </c>
    </row>
    <row r="9" spans="1:5" x14ac:dyDescent="0.25">
      <c r="B9" s="53" t="s">
        <v>117</v>
      </c>
    </row>
    <row r="10" spans="1:5" x14ac:dyDescent="0.25">
      <c r="B10" s="53" t="s">
        <v>29</v>
      </c>
    </row>
    <row r="11" spans="1:5" x14ac:dyDescent="0.25"/>
    <row r="12" spans="1:5" x14ac:dyDescent="0.25"/>
    <row r="13" spans="1:5" x14ac:dyDescent="0.25"/>
    <row r="14" spans="1:5" x14ac:dyDescent="0.25"/>
    <row r="15" spans="1:5" x14ac:dyDescent="0.25"/>
    <row r="16" spans="1:5" x14ac:dyDescent="0.25"/>
    <row r="17" x14ac:dyDescent="0.25"/>
    <row r="18" x14ac:dyDescent="0.25"/>
    <row r="19" x14ac:dyDescent="0.25"/>
    <row r="20" x14ac:dyDescent="0.25"/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3</vt:i4>
      </vt:variant>
    </vt:vector>
  </HeadingPairs>
  <TitlesOfParts>
    <vt:vector size="8" baseType="lpstr">
      <vt:lpstr>Guide Risikomanagement</vt:lpstr>
      <vt:lpstr>Risikoliste</vt:lpstr>
      <vt:lpstr>Matrix</vt:lpstr>
      <vt:lpstr>Vorlage-Risiken</vt:lpstr>
      <vt:lpstr>Auswahllisten</vt:lpstr>
      <vt:lpstr>Matrix!Druckbereich</vt:lpstr>
      <vt:lpstr>Risikoliste!Druckbereich</vt:lpstr>
      <vt:lpstr>Risikoliste!Drucktitel</vt:lpstr>
    </vt:vector>
  </TitlesOfParts>
  <Company>fenaco Genossenschaft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Naegeli Hans [Rutishauser-DiVino SA]</dc:creator>
  <cp:lastModifiedBy>Naegeli Hans [Rutishauser-DiVino SA]</cp:lastModifiedBy>
  <cp:lastPrinted>2024-11-22T09:36:10Z</cp:lastPrinted>
  <dcterms:created xsi:type="dcterms:W3CDTF">2024-11-19T13:46:51Z</dcterms:created>
  <dcterms:modified xsi:type="dcterms:W3CDTF">2024-12-06T06:16:03Z</dcterms:modified>
</cp:coreProperties>
</file>